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570" tabRatio="773"/>
  </bookViews>
  <sheets>
    <sheet name="济南" sheetId="1" r:id="rId1"/>
    <sheet name="青岛" sheetId="4" r:id="rId2"/>
    <sheet name="淄博" sheetId="11" r:id="rId3"/>
    <sheet name="枣庄" sheetId="9" r:id="rId4"/>
    <sheet name="东营" sheetId="7" r:id="rId5"/>
    <sheet name="烟台" sheetId="16" r:id="rId6"/>
    <sheet name="潍坊" sheetId="3" r:id="rId7"/>
    <sheet name="济宁" sheetId="5" r:id="rId8"/>
    <sheet name="泰安" sheetId="14" r:id="rId9"/>
    <sheet name="威海" sheetId="8" r:id="rId10"/>
    <sheet name="日照" sheetId="12" r:id="rId11"/>
    <sheet name="临沂" sheetId="2" r:id="rId12"/>
    <sheet name="德州" sheetId="15" r:id="rId13"/>
    <sheet name="聊城" sheetId="13" r:id="rId14"/>
    <sheet name="滨州" sheetId="10" r:id="rId15"/>
    <sheet name="菏泽" sheetId="6" r:id="rId16"/>
    <sheet name="全省" sheetId="17" r:id="rId17"/>
  </sheets>
  <definedNames>
    <definedName name="_xlnm._FilterDatabase" localSheetId="0" hidden="1">济南!$A$2:$P$79</definedName>
  </definedNames>
  <calcPr calcId="144525"/>
</workbook>
</file>

<file path=xl/sharedStrings.xml><?xml version="1.0" encoding="utf-8"?>
<sst xmlns="http://schemas.openxmlformats.org/spreadsheetml/2006/main" count="7346" uniqueCount="291">
  <si>
    <t>序号</t>
  </si>
  <si>
    <t>药品名称</t>
  </si>
  <si>
    <t>剂型</t>
  </si>
  <si>
    <t>规格包装</t>
  </si>
  <si>
    <t>包装方式</t>
  </si>
  <si>
    <t>计价单位</t>
  </si>
  <si>
    <t>生产企业</t>
  </si>
  <si>
    <t>中选价格（元）</t>
  </si>
  <si>
    <t>需求量（片/粒/支）</t>
  </si>
  <si>
    <t>约定采购量计算基数的比例</t>
  </si>
  <si>
    <t>首年约定采购量（片/粒/支）</t>
  </si>
  <si>
    <t>首年约定采购金额（元）</t>
  </si>
  <si>
    <t>采购进度监测</t>
  </si>
  <si>
    <t>盒</t>
  </si>
  <si>
    <t>片/粒/支</t>
  </si>
  <si>
    <t>规格</t>
  </si>
  <si>
    <t>折算量(片/粒/支)</t>
  </si>
  <si>
    <t>阿那曲唑片</t>
  </si>
  <si>
    <t>片剂</t>
  </si>
  <si>
    <t>1mg*14片/板*1板/盒</t>
  </si>
  <si>
    <t>铝塑泡罩包装</t>
  </si>
  <si>
    <t>杭州中美华东制药有限公司</t>
  </si>
  <si>
    <t>1mg</t>
  </si>
  <si>
    <t>阿哌沙班片</t>
  </si>
  <si>
    <t>2.5mg*14片/板*2板/盒</t>
  </si>
  <si>
    <t>药用铝箔和聚氯乙烯/聚偏二氯乙烯固体药用复合硬片包装</t>
  </si>
  <si>
    <t>正大天晴药业集团股份有限公司</t>
  </si>
  <si>
    <t>2.5mg</t>
  </si>
  <si>
    <t>注射用阿扎胞苷</t>
  </si>
  <si>
    <t>注射剂</t>
  </si>
  <si>
    <t>100mg*1瓶/盒</t>
  </si>
  <si>
    <t>中硼硅玻璃模制注射剂瓶</t>
  </si>
  <si>
    <t>四川汇宇制药股份有限公司</t>
  </si>
  <si>
    <t>100mg</t>
  </si>
  <si>
    <t>盐酸氨基葡萄糖片</t>
  </si>
  <si>
    <t>0.75g*90片/瓶/盒</t>
  </si>
  <si>
    <t>口服固体药用高密度聚乙烯瓶</t>
  </si>
  <si>
    <t>江苏正大清江制药有限公司</t>
  </si>
  <si>
    <t>0.75g</t>
  </si>
  <si>
    <t>盐酸氨溴索片</t>
  </si>
  <si>
    <t>30mg*20片/板*1板/盒</t>
  </si>
  <si>
    <t>铝塑包装</t>
  </si>
  <si>
    <t>山东裕欣药业有限公司</t>
  </si>
  <si>
    <t>30mg</t>
  </si>
  <si>
    <t>30mg*12片/板*2板/盒</t>
  </si>
  <si>
    <t>奥氮平口崩片</t>
  </si>
  <si>
    <t>5mg*14片/盒</t>
  </si>
  <si>
    <t>双铝泡罩包装</t>
  </si>
  <si>
    <t>广东东阳光药业有限公司</t>
  </si>
  <si>
    <t>5mg</t>
  </si>
  <si>
    <t>奥美拉唑肠溶胶囊</t>
  </si>
  <si>
    <t>胶囊剂</t>
  </si>
  <si>
    <t>10mg*14粒/盒</t>
  </si>
  <si>
    <t>口服固体药用高密度聚乙烯瓶（ 内含干燥剂）</t>
  </si>
  <si>
    <t>山东罗欣药业集团股份有限公司</t>
  </si>
  <si>
    <t>20mg</t>
  </si>
  <si>
    <t>10mg*28粒/盒</t>
  </si>
  <si>
    <t>20mg*28粒/盒</t>
  </si>
  <si>
    <t>20mg*14粒/盒</t>
  </si>
  <si>
    <t>布洛芬缓释胶囊</t>
  </si>
  <si>
    <t>胶囊剂（ 缓释）</t>
  </si>
  <si>
    <t>0.3g*10粒/板*3板/盒</t>
  </si>
  <si>
    <t>聚氯乙烯固体药用硬片和药用铝箔</t>
  </si>
  <si>
    <t>华北制药股份有限公司</t>
  </si>
  <si>
    <t>0.3g</t>
  </si>
  <si>
    <t>布洛芬颗粒</t>
  </si>
  <si>
    <t>颗粒剂</t>
  </si>
  <si>
    <t>0.2g*8袋/盒</t>
  </si>
  <si>
    <t>药用复合膜袋包装</t>
  </si>
  <si>
    <t>黑龙江诺捷制药有限责任公司</t>
  </si>
  <si>
    <t>0.2g</t>
  </si>
  <si>
    <t>地氯雷他定片</t>
  </si>
  <si>
    <t>5mg*24片/盒</t>
  </si>
  <si>
    <t>双铝包装</t>
  </si>
  <si>
    <t>海南普利制药股份有限公司</t>
  </si>
  <si>
    <t>多潘立酮片</t>
  </si>
  <si>
    <t>10mg*30片/板*1板/盒</t>
  </si>
  <si>
    <t>铝塑包装， 包材组成为聚氯乙烯固体药用硬片/药品包装用铝箔</t>
  </si>
  <si>
    <t>华东医药（ 西安） 博华制药有限公司</t>
  </si>
  <si>
    <t>10mg</t>
  </si>
  <si>
    <t>盐酸二甲双胍缓释片</t>
  </si>
  <si>
    <t>缓释片</t>
  </si>
  <si>
    <t>0.5g*60片/瓶</t>
  </si>
  <si>
    <t>瓶</t>
  </si>
  <si>
    <t>石药集团欧意药业有限公司</t>
  </si>
  <si>
    <t>0.5g</t>
  </si>
  <si>
    <t>盐酸二甲双胍片</t>
  </si>
  <si>
    <t>0.5g*6*10片/板/盒</t>
  </si>
  <si>
    <t>铝塑包装（ 药品包装用铝箔/聚氯乙烯固体药用硬片）</t>
  </si>
  <si>
    <t>非布司他片</t>
  </si>
  <si>
    <t>40mg*8片/板*2板/盒</t>
  </si>
  <si>
    <t>江苏万邦生化医药集团有限责任公司</t>
  </si>
  <si>
    <t>40mg</t>
  </si>
  <si>
    <t>40mg*7片/板*4板/盒</t>
  </si>
  <si>
    <t>非那雄胺片</t>
  </si>
  <si>
    <t>1mg*7片/板*4板/盒</t>
  </si>
  <si>
    <t>铝塑板包装</t>
  </si>
  <si>
    <t>扬子江药业集团四川海蓉药业有限公司</t>
  </si>
  <si>
    <t>5mg*10片/板*3板/盒</t>
  </si>
  <si>
    <t>聚氯乙烯固体药用硬片、 药用铝箔装</t>
  </si>
  <si>
    <t>天方药业有限公司</t>
  </si>
  <si>
    <t>盐酸氟西汀胶囊</t>
  </si>
  <si>
    <t>20mg*7粒/板*4板/盒</t>
  </si>
  <si>
    <t>山西仟源医药集团股份有限公司</t>
  </si>
  <si>
    <t>枸橼酸西地那非片</t>
  </si>
  <si>
    <t>25mg*6片/板*2板/小盒</t>
  </si>
  <si>
    <t>齐鲁制药有限公司</t>
  </si>
  <si>
    <t>50mg</t>
  </si>
  <si>
    <t>50mg*7片/板*1板/小盒</t>
  </si>
  <si>
    <t>100mg*3片/板*1板/小盒</t>
  </si>
  <si>
    <t>甲钴胺片</t>
  </si>
  <si>
    <t>0.5mg*12片/板*4板/盒</t>
  </si>
  <si>
    <t>聚氯乙烯固体药用硬片、 药用铝箔</t>
  </si>
  <si>
    <t>江西青峰药业有限公司</t>
  </si>
  <si>
    <t>0.5mg</t>
  </si>
  <si>
    <t>卡培他滨片</t>
  </si>
  <si>
    <t>0.15g*10片/板/盒</t>
  </si>
  <si>
    <t>铝塑枕式包装内加干燥剂</t>
  </si>
  <si>
    <t>0.5g*12片/板/盒</t>
  </si>
  <si>
    <t>卡托普利片</t>
  </si>
  <si>
    <t>25mg*100片/瓶</t>
  </si>
  <si>
    <t>石家庄以岭药业股份有限公司</t>
  </si>
  <si>
    <t>25mg</t>
  </si>
  <si>
    <t>富马酸喹硫平片</t>
  </si>
  <si>
    <t>25mg*14片/板*2板/盒</t>
  </si>
  <si>
    <t>聚氯乙烯固体药用硬片（ PVC） /药品包装用铝箔</t>
  </si>
  <si>
    <t>湖南洞庭药业股份有限公司</t>
  </si>
  <si>
    <t>0.1g</t>
  </si>
  <si>
    <t>0.1g*10片/板*3板/盒</t>
  </si>
  <si>
    <t>0.2g*8片/板*2板/盒</t>
  </si>
  <si>
    <t>来曲唑片</t>
  </si>
  <si>
    <t>2.5mg*10片/板*3板/盒</t>
  </si>
  <si>
    <t>浙江海正药业股份有限公司</t>
  </si>
  <si>
    <t>氯氮平片</t>
  </si>
  <si>
    <t>江苏恩华药业股份有限公司</t>
  </si>
  <si>
    <t>盐酸美金刚片</t>
  </si>
  <si>
    <t>10mg*60片/瓶</t>
  </si>
  <si>
    <t>孟鲁司特钠咀嚼片</t>
  </si>
  <si>
    <t>4mg*30片/瓶</t>
  </si>
  <si>
    <t>口服固体药用高密度聚乙烯瓶包装</t>
  </si>
  <si>
    <t>4mg</t>
  </si>
  <si>
    <t>5mg*7片/板*2板/盒</t>
  </si>
  <si>
    <t>铝铝泡罩包装</t>
  </si>
  <si>
    <t>合肥英太制药有限公司</t>
  </si>
  <si>
    <t>5mg*7片/板/盒</t>
  </si>
  <si>
    <t>孟鲁司特钠颗粒</t>
  </si>
  <si>
    <t>0.5g:4mg*10袋/盒</t>
  </si>
  <si>
    <t>铝塑复合袋包装</t>
  </si>
  <si>
    <t>江苏正大丰海制药有限公司</t>
  </si>
  <si>
    <t>0.5g:4mg</t>
  </si>
  <si>
    <t>0.5g:4mg*7袋/盒</t>
  </si>
  <si>
    <t>0.5g:4mg*5袋/盒</t>
  </si>
  <si>
    <t>匹伐他汀钙片</t>
  </si>
  <si>
    <t>2mg*7片/板*1板/盒</t>
  </si>
  <si>
    <t>南京长澳制药有限公司</t>
  </si>
  <si>
    <t>2mg</t>
  </si>
  <si>
    <t>琥珀酸普芦卡必利片</t>
  </si>
  <si>
    <t>1mg*14片/板/盒</t>
  </si>
  <si>
    <t>河北仁合益康药业有限公司</t>
  </si>
  <si>
    <t>2mg*14片/板/盒</t>
  </si>
  <si>
    <t>盐酸曲美他嗪片</t>
  </si>
  <si>
    <t>20mg*15片/板*2板/盒</t>
  </si>
  <si>
    <t>采用聚酰胺/铝/聚氯乙烯冷冲压成型固体药用复合硬片和药用铝箔包装</t>
  </si>
  <si>
    <t>江苏吴中医药集团有限公司苏州制药厂</t>
  </si>
  <si>
    <t>塞来昔布胶囊</t>
  </si>
  <si>
    <t>0.2g*12粒/瓶</t>
  </si>
  <si>
    <t>青岛百洋制药有限公司</t>
  </si>
  <si>
    <t>盐酸舍曲林片</t>
  </si>
  <si>
    <t>50mg*28片/盒</t>
  </si>
  <si>
    <t>双铝</t>
  </si>
  <si>
    <t>浙江华海药业股份有限公司</t>
  </si>
  <si>
    <t>盐酸坦索罗辛缓释胶囊</t>
  </si>
  <si>
    <t>0.2mg*10粒/板*3板/盒</t>
  </si>
  <si>
    <t>聚酰胺/铝/聚氯乙烯冷冲压成型固体药用复合硬片和药用铝箔</t>
  </si>
  <si>
    <t>杭州康恩贝制药有限公司</t>
  </si>
  <si>
    <t>0.2mg</t>
  </si>
  <si>
    <t>碳酸氢钠片</t>
  </si>
  <si>
    <t>0.5g*100片/瓶</t>
  </si>
  <si>
    <t>塑料瓶</t>
  </si>
  <si>
    <t>福州海王福药制药有限公司</t>
  </si>
  <si>
    <t>替格瑞洛片</t>
  </si>
  <si>
    <t>90mg*15片/板*1板/盒</t>
  </si>
  <si>
    <t>PVC/PVDC泡罩包装</t>
  </si>
  <si>
    <t>上海汇伦江苏药业有限公司</t>
  </si>
  <si>
    <t>90mg</t>
  </si>
  <si>
    <t>枸橼酸托法替布片</t>
  </si>
  <si>
    <t>5mg*28片/盒</t>
  </si>
  <si>
    <t>南京先声东元制药有限公司</t>
  </si>
  <si>
    <t>维格列汀片</t>
  </si>
  <si>
    <t>50mg*10片/板*1板/盒</t>
  </si>
  <si>
    <t>南京优科制药有限公司</t>
  </si>
  <si>
    <t>维生素B6片</t>
  </si>
  <si>
    <t>10mg*100片/瓶</t>
  </si>
  <si>
    <t>宜昌人福药业有限责任公司</t>
  </si>
  <si>
    <t>氢溴酸西酞普兰片</t>
  </si>
  <si>
    <t>20mg*28片/盒</t>
  </si>
  <si>
    <t>聚氯乙烯/聚偏二氯乙烯固体药用复合硬片药品包装用铝箔</t>
  </si>
  <si>
    <t>四川科伦药业股份有限公司</t>
  </si>
  <si>
    <t>20mg*14片/盒</t>
  </si>
  <si>
    <t>盐酸西替利嗪片</t>
  </si>
  <si>
    <t>10mg*12片/板*2板/盒</t>
  </si>
  <si>
    <t>鲁南贝特制药有限公司</t>
  </si>
  <si>
    <t>缬沙坦胶囊</t>
  </si>
  <si>
    <t>80mg*7粒/板*2板/盒</t>
  </si>
  <si>
    <t>天大药业(珠海)有限公司</t>
  </si>
  <si>
    <t>80mg</t>
  </si>
  <si>
    <t>80mg*7粒/板*4板/盒</t>
  </si>
  <si>
    <t>80mg*7粒/板*1板/盒</t>
  </si>
  <si>
    <t>盐酸达泊西汀片</t>
  </si>
  <si>
    <t>30mg*2片/盒</t>
  </si>
  <si>
    <t>铝塑铝包装</t>
  </si>
  <si>
    <t>山东华铂凯盛生物科技有限公司(烟台鲁银药业有限公司受委托生产)</t>
  </si>
  <si>
    <t>依托考昔片</t>
  </si>
  <si>
    <t>30mg*5片/板*1板/盒</t>
  </si>
  <si>
    <t>成都苑东生物制药股份有限公司</t>
  </si>
  <si>
    <t>60mg</t>
  </si>
  <si>
    <t>60mg*5片/板*1板/盒</t>
  </si>
  <si>
    <t>120mg*5片/板*1板/盒</t>
  </si>
  <si>
    <t>盐酸乙胺丁醇片</t>
  </si>
  <si>
    <t>0.25g*100片/瓶</t>
  </si>
  <si>
    <t>广东华南药业集团有限公司</t>
  </si>
  <si>
    <t>0.25g</t>
  </si>
  <si>
    <t>右佐匹克隆片</t>
  </si>
  <si>
    <t>3mg*7片/盒</t>
  </si>
  <si>
    <t>聚氯乙烯固体药用硬片/药品包装用铝箔</t>
  </si>
  <si>
    <t>成都康弘药业集团股份有限公司</t>
  </si>
  <si>
    <t>3mg</t>
  </si>
  <si>
    <t>左乙拉西坦口服溶液</t>
  </si>
  <si>
    <t>口服溶液剂</t>
  </si>
  <si>
    <t>10%（ 150ml:15g） *150ml/瓶</t>
  </si>
  <si>
    <t>口服液体药用聚酯瓶（ 茶色） 包装， 附5ml口服取药器</t>
  </si>
  <si>
    <t>重庆圣华曦药业股份有限公司</t>
  </si>
  <si>
    <t>10%（150ml:15g）</t>
  </si>
  <si>
    <t>左乙拉西坦注射用浓溶液</t>
  </si>
  <si>
    <t>5ml:500mg*2支/盒</t>
  </si>
  <si>
    <t>中硼硅玻璃安瓿</t>
  </si>
  <si>
    <t>5ml:500mg</t>
  </si>
  <si>
    <t>阿莫西林颗粒</t>
  </si>
  <si>
    <t>0.125g*24袋/盒</t>
  </si>
  <si>
    <t>聚酯/铝/聚乙烯药用复合膜、 袋</t>
  </si>
  <si>
    <t>湖南科伦制药有限公司</t>
  </si>
  <si>
    <t>0.125g</t>
  </si>
  <si>
    <t>利奈唑胺片</t>
  </si>
  <si>
    <t>600mg*6片/板*1板/袋/盒</t>
  </si>
  <si>
    <t>铝塑包装（ 聚氯乙烯固体药用硬片（ 茶色） /药用铝箔） ， 加入硅胶干燥
剂， 外套聚酯/铝/聚乙烯药用复合膜袋</t>
  </si>
  <si>
    <t>江苏豪森药业集团有限公司</t>
  </si>
  <si>
    <t>600mg</t>
  </si>
  <si>
    <t>盐酸莫西沙星氯化钠注射液</t>
  </si>
  <si>
    <t>250ml:莫西沙星0.4g与氯化钠2.0g*1袋</t>
  </si>
  <si>
    <t>五层共挤输液用膜制袋</t>
  </si>
  <si>
    <t>袋</t>
  </si>
  <si>
    <t>海南爱科制药有限公司</t>
  </si>
  <si>
    <t>250ml:莫西沙星0.4g与氯化钠2.0g</t>
  </si>
  <si>
    <t>左氧氟沙星滴眼液</t>
  </si>
  <si>
    <t>滴眼剂</t>
  </si>
  <si>
    <t>5ml:24.4mg*1瓶/盒</t>
  </si>
  <si>
    <t>低密度聚乙烯药用滴眼剂瓶装</t>
  </si>
  <si>
    <t>扬子江药业集团有限公司</t>
  </si>
  <si>
    <t>5ml:24.4mg</t>
  </si>
  <si>
    <t>盐酸环丙沙星片</t>
  </si>
  <si>
    <t>0.25g*6片/板*2板/盒</t>
  </si>
  <si>
    <t>广州白云山医药集团股份有限公司白云山制药总厂</t>
  </si>
  <si>
    <t>头孢地尼胶囊</t>
  </si>
  <si>
    <t>100mg*10粒/板*2板/盒</t>
  </si>
  <si>
    <t>聚氯乙烯/聚偏二氯乙烯固体药用复合硬片与药用铝箔泡罩包装</t>
  </si>
  <si>
    <t>100mg*10粒/板*1板/盒</t>
  </si>
  <si>
    <t>头孢克洛胶囊</t>
  </si>
  <si>
    <t>0.25g*10粒/板*2板/盒</t>
  </si>
  <si>
    <t>聚氯乙烯/聚偏二氯乙烯固体药用复合硬片与药用铝塑泡罩包装</t>
  </si>
  <si>
    <t>广州南新制药有限公司</t>
  </si>
  <si>
    <t>0.25g*10粒/板*1板/盒</t>
  </si>
  <si>
    <t>克拉霉素片</t>
  </si>
  <si>
    <t>250mg*6片/盒</t>
  </si>
  <si>
    <t>东莞市阳之康医药有限责任公司(广东东阳光药业有限公司受委托生产)</t>
  </si>
  <si>
    <t>250mg</t>
  </si>
  <si>
    <t>青岛</t>
  </si>
  <si>
    <t>淄博</t>
  </si>
  <si>
    <t>枣庄</t>
  </si>
  <si>
    <t>东营</t>
  </si>
  <si>
    <t>烟台</t>
  </si>
  <si>
    <t>潍坊</t>
  </si>
  <si>
    <t>济宁</t>
  </si>
  <si>
    <t>泰安</t>
  </si>
  <si>
    <t>威海</t>
  </si>
  <si>
    <t>日照</t>
  </si>
  <si>
    <t>临沂</t>
  </si>
  <si>
    <t>德州</t>
  </si>
  <si>
    <t>聊城</t>
  </si>
  <si>
    <t>滨州</t>
  </si>
  <si>
    <t>菏泽</t>
  </si>
  <si>
    <t>全省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</si>
</sst>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);[Red]\(0.00\)"/>
    <numFmt numFmtId="177" formatCode="0.000_);[Red]\(0.000\)"/>
    <numFmt numFmtId="178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8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SimSun"/>
      <charset val="134"/>
    </font>
    <font>
      <b/>
      <sz val="8"/>
      <color theme="1"/>
      <name val="宋体"/>
      <charset val="134"/>
      <scheme val="minor"/>
    </font>
    <font>
      <sz val="8"/>
      <color rgb="FF333333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27" borderId="13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8" fontId="2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>
      <alignment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178" fontId="2" fillId="0" borderId="0" xfId="0" applyNumberFormat="1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abSelected="1" workbookViewId="0">
      <pane ySplit="2" topLeftCell="A3" activePane="bottomLeft" state="frozen"/>
      <selection/>
      <selection pane="bottomLeft" activeCell="S10" sqref="S10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50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51" customWidth="1"/>
    <col min="12" max="12" width="9" style="7" customWidth="1"/>
    <col min="13" max="14" width="10.1061946902655" style="51" customWidth="1"/>
    <col min="15" max="15" width="9" style="8" customWidth="1"/>
    <col min="16" max="16" width="9" style="52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/>
      <c r="L2" s="11"/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53" t="s">
        <v>17</v>
      </c>
      <c r="D3" s="15" t="s">
        <v>18</v>
      </c>
      <c r="E3" s="54" t="s">
        <v>19</v>
      </c>
      <c r="F3" s="15" t="s">
        <v>20</v>
      </c>
      <c r="G3" s="17" t="s">
        <v>13</v>
      </c>
      <c r="H3" s="15" t="s">
        <v>21</v>
      </c>
      <c r="I3" s="54">
        <v>20.27</v>
      </c>
      <c r="J3" s="35">
        <v>1.44785714285714</v>
      </c>
      <c r="K3" s="36">
        <v>350906</v>
      </c>
      <c r="L3" s="17">
        <v>0.8</v>
      </c>
      <c r="M3" s="36">
        <f>K3*L3</f>
        <v>280724.8</v>
      </c>
      <c r="N3" s="36">
        <f>M3*J3</f>
        <v>406449.406857142</v>
      </c>
      <c r="O3" s="17" t="s">
        <v>22</v>
      </c>
      <c r="P3" s="62">
        <f>M3</f>
        <v>280724.8</v>
      </c>
    </row>
    <row r="4" s="2" customFormat="1" ht="50.65" spans="1:16">
      <c r="A4" s="2">
        <v>2</v>
      </c>
      <c r="B4" s="14">
        <v>2</v>
      </c>
      <c r="C4" s="53" t="s">
        <v>23</v>
      </c>
      <c r="D4" s="15" t="s">
        <v>18</v>
      </c>
      <c r="E4" s="54" t="s">
        <v>24</v>
      </c>
      <c r="F4" s="15" t="s">
        <v>25</v>
      </c>
      <c r="G4" s="17" t="s">
        <v>13</v>
      </c>
      <c r="H4" s="15" t="s">
        <v>26</v>
      </c>
      <c r="I4" s="54">
        <v>99.12</v>
      </c>
      <c r="J4" s="35">
        <v>3.54</v>
      </c>
      <c r="K4" s="36">
        <v>19641</v>
      </c>
      <c r="L4" s="17">
        <v>0.8</v>
      </c>
      <c r="M4" s="36">
        <f t="shared" ref="M4:M35" si="0">K4*L4</f>
        <v>15712.8</v>
      </c>
      <c r="N4" s="36">
        <f t="shared" ref="N4:N35" si="1">M4*J4</f>
        <v>55623.312</v>
      </c>
      <c r="O4" s="17" t="s">
        <v>27</v>
      </c>
      <c r="P4" s="62">
        <f>M4</f>
        <v>15712.8</v>
      </c>
    </row>
    <row r="5" s="2" customFormat="1" ht="20.25" spans="1:16">
      <c r="A5" s="2">
        <v>3</v>
      </c>
      <c r="B5" s="38">
        <v>3</v>
      </c>
      <c r="C5" s="55" t="s">
        <v>28</v>
      </c>
      <c r="D5" s="54" t="s">
        <v>29</v>
      </c>
      <c r="E5" s="54" t="s">
        <v>30</v>
      </c>
      <c r="F5" s="54" t="s">
        <v>31</v>
      </c>
      <c r="G5" s="38" t="s">
        <v>13</v>
      </c>
      <c r="H5" s="54" t="s">
        <v>32</v>
      </c>
      <c r="I5" s="54">
        <v>260</v>
      </c>
      <c r="J5" s="35">
        <v>260</v>
      </c>
      <c r="K5" s="36">
        <v>5177</v>
      </c>
      <c r="L5" s="38">
        <v>0.6</v>
      </c>
      <c r="M5" s="36">
        <f t="shared" si="0"/>
        <v>3106.2</v>
      </c>
      <c r="N5" s="36">
        <f t="shared" si="1"/>
        <v>807612</v>
      </c>
      <c r="O5" s="38" t="s">
        <v>33</v>
      </c>
      <c r="P5" s="63">
        <f>M5</f>
        <v>3106.2</v>
      </c>
    </row>
    <row r="6" s="2" customFormat="1" ht="30.4" spans="1:16">
      <c r="A6" s="2">
        <v>4</v>
      </c>
      <c r="B6" s="14">
        <v>4</v>
      </c>
      <c r="C6" s="53" t="s">
        <v>34</v>
      </c>
      <c r="D6" s="15" t="s">
        <v>18</v>
      </c>
      <c r="E6" s="54" t="s">
        <v>35</v>
      </c>
      <c r="F6" s="15" t="s">
        <v>36</v>
      </c>
      <c r="G6" s="17" t="s">
        <v>13</v>
      </c>
      <c r="H6" s="15" t="s">
        <v>37</v>
      </c>
      <c r="I6" s="54">
        <v>89.39</v>
      </c>
      <c r="J6" s="35">
        <v>0.993222222222222</v>
      </c>
      <c r="K6" s="36">
        <v>1809391.33333333</v>
      </c>
      <c r="L6" s="17">
        <v>0.8</v>
      </c>
      <c r="M6" s="36">
        <f t="shared" si="0"/>
        <v>1447513.06666666</v>
      </c>
      <c r="N6" s="36">
        <f t="shared" si="1"/>
        <v>1437702.14477037</v>
      </c>
      <c r="O6" s="17" t="s">
        <v>38</v>
      </c>
      <c r="P6" s="62">
        <f>M6</f>
        <v>1447513.06666666</v>
      </c>
    </row>
    <row r="7" s="2" customFormat="1" ht="20.25" spans="1:16">
      <c r="A7" s="2">
        <v>5</v>
      </c>
      <c r="B7" s="56">
        <v>5</v>
      </c>
      <c r="C7" s="55" t="s">
        <v>39</v>
      </c>
      <c r="D7" s="54" t="s">
        <v>18</v>
      </c>
      <c r="E7" s="54" t="s">
        <v>40</v>
      </c>
      <c r="F7" s="54" t="s">
        <v>41</v>
      </c>
      <c r="G7" s="38" t="s">
        <v>13</v>
      </c>
      <c r="H7" s="54" t="s">
        <v>42</v>
      </c>
      <c r="I7" s="54">
        <v>1.5</v>
      </c>
      <c r="J7" s="35">
        <v>0.075</v>
      </c>
      <c r="K7" s="40">
        <v>1846519</v>
      </c>
      <c r="L7" s="38">
        <v>0.7</v>
      </c>
      <c r="M7" s="40">
        <f t="shared" si="0"/>
        <v>1292563.3</v>
      </c>
      <c r="N7" s="40">
        <f t="shared" si="1"/>
        <v>96942.2475</v>
      </c>
      <c r="O7" s="38" t="s">
        <v>43</v>
      </c>
      <c r="P7" s="63">
        <f>M7</f>
        <v>1292563.3</v>
      </c>
    </row>
    <row r="8" s="2" customFormat="1" ht="20.25" spans="1:16">
      <c r="A8" s="2">
        <v>6</v>
      </c>
      <c r="B8" s="57"/>
      <c r="C8" s="55"/>
      <c r="D8" s="54"/>
      <c r="E8" s="54" t="s">
        <v>44</v>
      </c>
      <c r="F8" s="54"/>
      <c r="G8" s="38"/>
      <c r="H8" s="54"/>
      <c r="I8" s="54">
        <v>1.79</v>
      </c>
      <c r="J8" s="35">
        <v>0.0745833333333333</v>
      </c>
      <c r="K8" s="41"/>
      <c r="L8" s="38"/>
      <c r="M8" s="41"/>
      <c r="N8" s="41"/>
      <c r="O8" s="38"/>
      <c r="P8" s="63"/>
    </row>
    <row r="9" s="2" customFormat="1" ht="20.25" spans="1:16">
      <c r="A9" s="2">
        <v>7</v>
      </c>
      <c r="B9" s="14">
        <v>6</v>
      </c>
      <c r="C9" s="53" t="s">
        <v>45</v>
      </c>
      <c r="D9" s="15" t="s">
        <v>18</v>
      </c>
      <c r="E9" s="54" t="s">
        <v>46</v>
      </c>
      <c r="F9" s="15" t="s">
        <v>47</v>
      </c>
      <c r="G9" s="17" t="s">
        <v>13</v>
      </c>
      <c r="H9" s="15" t="s">
        <v>48</v>
      </c>
      <c r="I9" s="54">
        <v>13.21</v>
      </c>
      <c r="J9" s="35">
        <v>0.943571428571429</v>
      </c>
      <c r="K9" s="36">
        <v>21559</v>
      </c>
      <c r="L9" s="17">
        <v>0.8</v>
      </c>
      <c r="M9" s="36">
        <f t="shared" si="0"/>
        <v>17247.2</v>
      </c>
      <c r="N9" s="36">
        <f t="shared" si="1"/>
        <v>16273.9651428571</v>
      </c>
      <c r="O9" s="17" t="s">
        <v>49</v>
      </c>
      <c r="P9" s="62">
        <f>M9</f>
        <v>17247.2</v>
      </c>
    </row>
    <row r="10" s="2" customFormat="1" ht="20.25" spans="1:16">
      <c r="A10" s="2">
        <v>8</v>
      </c>
      <c r="B10" s="21">
        <v>7</v>
      </c>
      <c r="C10" s="53" t="s">
        <v>50</v>
      </c>
      <c r="D10" s="15" t="s">
        <v>51</v>
      </c>
      <c r="E10" s="54" t="s">
        <v>52</v>
      </c>
      <c r="F10" s="15" t="s">
        <v>53</v>
      </c>
      <c r="G10" s="17" t="s">
        <v>13</v>
      </c>
      <c r="H10" s="15" t="s">
        <v>54</v>
      </c>
      <c r="I10" s="54">
        <v>1.69</v>
      </c>
      <c r="J10" s="35">
        <v>0.120714285714286</v>
      </c>
      <c r="K10" s="40">
        <v>7036730</v>
      </c>
      <c r="L10" s="17">
        <v>0.6</v>
      </c>
      <c r="M10" s="40">
        <f t="shared" si="0"/>
        <v>4222038</v>
      </c>
      <c r="N10" s="40">
        <f t="shared" si="1"/>
        <v>509660.301428573</v>
      </c>
      <c r="O10" s="17" t="s">
        <v>55</v>
      </c>
      <c r="P10" s="62">
        <f>M10/2+M12</f>
        <v>7538371.8</v>
      </c>
    </row>
    <row r="11" s="2" customFormat="1" ht="20.25" spans="1:16">
      <c r="A11" s="2">
        <v>9</v>
      </c>
      <c r="B11" s="22"/>
      <c r="C11" s="53"/>
      <c r="D11" s="15"/>
      <c r="E11" s="54" t="s">
        <v>56</v>
      </c>
      <c r="F11" s="15"/>
      <c r="G11" s="17"/>
      <c r="H11" s="15"/>
      <c r="I11" s="54">
        <v>3.3</v>
      </c>
      <c r="J11" s="35">
        <v>0.117857142857143</v>
      </c>
      <c r="K11" s="41"/>
      <c r="L11" s="17"/>
      <c r="M11" s="41"/>
      <c r="N11" s="41"/>
      <c r="O11" s="17"/>
      <c r="P11" s="62"/>
    </row>
    <row r="12" s="2" customFormat="1" ht="20.25" spans="1:16">
      <c r="A12" s="2">
        <v>10</v>
      </c>
      <c r="B12" s="22"/>
      <c r="C12" s="53"/>
      <c r="D12" s="15"/>
      <c r="E12" s="54" t="s">
        <v>57</v>
      </c>
      <c r="F12" s="15"/>
      <c r="G12" s="17"/>
      <c r="H12" s="15"/>
      <c r="I12" s="54">
        <v>5.61</v>
      </c>
      <c r="J12" s="35">
        <v>0.200357142857143</v>
      </c>
      <c r="K12" s="40">
        <v>9045588</v>
      </c>
      <c r="L12" s="17">
        <v>0.6</v>
      </c>
      <c r="M12" s="40">
        <f t="shared" si="0"/>
        <v>5427352.8</v>
      </c>
      <c r="N12" s="40">
        <f t="shared" si="1"/>
        <v>1087408.90028572</v>
      </c>
      <c r="O12" s="17" t="s">
        <v>55</v>
      </c>
      <c r="P12" s="62"/>
    </row>
    <row r="13" s="2" customFormat="1" ht="20.25" spans="1:16">
      <c r="A13" s="2">
        <v>11</v>
      </c>
      <c r="B13" s="23"/>
      <c r="C13" s="53"/>
      <c r="D13" s="15"/>
      <c r="E13" s="54" t="s">
        <v>58</v>
      </c>
      <c r="F13" s="15"/>
      <c r="G13" s="17"/>
      <c r="H13" s="15"/>
      <c r="I13" s="54">
        <v>2.88</v>
      </c>
      <c r="J13" s="35">
        <v>0.205714285714286</v>
      </c>
      <c r="K13" s="41"/>
      <c r="L13" s="17"/>
      <c r="M13" s="41"/>
      <c r="N13" s="41"/>
      <c r="O13" s="17"/>
      <c r="P13" s="62"/>
    </row>
    <row r="14" s="2" customFormat="1" ht="30.4" spans="1:16">
      <c r="A14" s="2">
        <v>12</v>
      </c>
      <c r="B14" s="14">
        <v>8</v>
      </c>
      <c r="C14" s="53" t="s">
        <v>59</v>
      </c>
      <c r="D14" s="15" t="s">
        <v>60</v>
      </c>
      <c r="E14" s="54" t="s">
        <v>61</v>
      </c>
      <c r="F14" s="15" t="s">
        <v>62</v>
      </c>
      <c r="G14" s="17" t="s">
        <v>13</v>
      </c>
      <c r="H14" s="15" t="s">
        <v>63</v>
      </c>
      <c r="I14" s="54">
        <v>8.04</v>
      </c>
      <c r="J14" s="35">
        <v>0.268</v>
      </c>
      <c r="K14" s="36">
        <v>3118721</v>
      </c>
      <c r="L14" s="17">
        <v>0.8</v>
      </c>
      <c r="M14" s="36">
        <f t="shared" si="0"/>
        <v>2494976.8</v>
      </c>
      <c r="N14" s="36">
        <f t="shared" si="1"/>
        <v>668653.7824</v>
      </c>
      <c r="O14" s="17" t="s">
        <v>64</v>
      </c>
      <c r="P14" s="62">
        <f t="shared" ref="P14:P20" si="2">M14</f>
        <v>2494976.8</v>
      </c>
    </row>
    <row r="15" s="2" customFormat="1" ht="20" customHeight="1" spans="1:16">
      <c r="A15" s="2">
        <v>13</v>
      </c>
      <c r="B15" s="38">
        <v>9</v>
      </c>
      <c r="C15" s="55" t="s">
        <v>65</v>
      </c>
      <c r="D15" s="54" t="s">
        <v>66</v>
      </c>
      <c r="E15" s="54" t="s">
        <v>67</v>
      </c>
      <c r="F15" s="54" t="s">
        <v>68</v>
      </c>
      <c r="G15" s="38" t="s">
        <v>13</v>
      </c>
      <c r="H15" s="54" t="s">
        <v>69</v>
      </c>
      <c r="I15" s="54">
        <v>1.04</v>
      </c>
      <c r="J15" s="35">
        <v>0.13</v>
      </c>
      <c r="K15" s="36">
        <v>367731</v>
      </c>
      <c r="L15" s="38">
        <v>0.8</v>
      </c>
      <c r="M15" s="36">
        <f t="shared" si="0"/>
        <v>294184.8</v>
      </c>
      <c r="N15" s="36">
        <f t="shared" si="1"/>
        <v>38244.024</v>
      </c>
      <c r="O15" s="38" t="s">
        <v>70</v>
      </c>
      <c r="P15" s="63">
        <f t="shared" si="2"/>
        <v>294184.8</v>
      </c>
    </row>
    <row r="16" s="2" customFormat="1" ht="20.25" spans="1:16">
      <c r="A16" s="2">
        <v>14</v>
      </c>
      <c r="B16" s="38">
        <v>10</v>
      </c>
      <c r="C16" s="55" t="s">
        <v>71</v>
      </c>
      <c r="D16" s="54" t="s">
        <v>18</v>
      </c>
      <c r="E16" s="54" t="s">
        <v>72</v>
      </c>
      <c r="F16" s="54" t="s">
        <v>73</v>
      </c>
      <c r="G16" s="38" t="s">
        <v>13</v>
      </c>
      <c r="H16" s="54" t="s">
        <v>74</v>
      </c>
      <c r="I16" s="54">
        <v>11.33</v>
      </c>
      <c r="J16" s="35">
        <v>0.472083333333333</v>
      </c>
      <c r="K16" s="36">
        <v>121337</v>
      </c>
      <c r="L16" s="38">
        <v>0.6</v>
      </c>
      <c r="M16" s="36">
        <f t="shared" si="0"/>
        <v>72802.2</v>
      </c>
      <c r="N16" s="36">
        <f t="shared" si="1"/>
        <v>34368.70525</v>
      </c>
      <c r="O16" s="38" t="s">
        <v>49</v>
      </c>
      <c r="P16" s="63">
        <f t="shared" si="2"/>
        <v>72802.2</v>
      </c>
    </row>
    <row r="17" s="2" customFormat="1" ht="50.65" spans="1:16">
      <c r="A17" s="2">
        <v>15</v>
      </c>
      <c r="B17" s="38">
        <v>11</v>
      </c>
      <c r="C17" s="55" t="s">
        <v>75</v>
      </c>
      <c r="D17" s="54" t="s">
        <v>18</v>
      </c>
      <c r="E17" s="54" t="s">
        <v>76</v>
      </c>
      <c r="F17" s="54" t="s">
        <v>77</v>
      </c>
      <c r="G17" s="38" t="s">
        <v>13</v>
      </c>
      <c r="H17" s="54" t="s">
        <v>78</v>
      </c>
      <c r="I17" s="54">
        <v>4.77</v>
      </c>
      <c r="J17" s="35">
        <v>0.159</v>
      </c>
      <c r="K17" s="36">
        <v>8386874</v>
      </c>
      <c r="L17" s="38">
        <v>0.7</v>
      </c>
      <c r="M17" s="36">
        <f t="shared" si="0"/>
        <v>5870811.8</v>
      </c>
      <c r="N17" s="36">
        <f t="shared" si="1"/>
        <v>933459.0762</v>
      </c>
      <c r="O17" s="38" t="s">
        <v>79</v>
      </c>
      <c r="P17" s="63">
        <f t="shared" si="2"/>
        <v>5870811.8</v>
      </c>
    </row>
    <row r="18" s="2" customFormat="1" ht="30.4" spans="1:16">
      <c r="A18" s="2">
        <v>16</v>
      </c>
      <c r="B18" s="14">
        <v>12</v>
      </c>
      <c r="C18" s="53" t="s">
        <v>80</v>
      </c>
      <c r="D18" s="15" t="s">
        <v>81</v>
      </c>
      <c r="E18" s="54" t="s">
        <v>82</v>
      </c>
      <c r="F18" s="15" t="s">
        <v>36</v>
      </c>
      <c r="G18" s="17" t="s">
        <v>83</v>
      </c>
      <c r="H18" s="15" t="s">
        <v>84</v>
      </c>
      <c r="I18" s="54">
        <v>5.13</v>
      </c>
      <c r="J18" s="35">
        <v>0.0855</v>
      </c>
      <c r="K18" s="36">
        <v>24833675</v>
      </c>
      <c r="L18" s="17">
        <v>0.8</v>
      </c>
      <c r="M18" s="36">
        <f t="shared" si="0"/>
        <v>19866940</v>
      </c>
      <c r="N18" s="36">
        <f t="shared" si="1"/>
        <v>1698623.37</v>
      </c>
      <c r="O18" s="17" t="s">
        <v>85</v>
      </c>
      <c r="P18" s="62">
        <f t="shared" si="2"/>
        <v>19866940</v>
      </c>
    </row>
    <row r="19" s="2" customFormat="1" ht="50.65" spans="1:16">
      <c r="A19" s="2">
        <v>17</v>
      </c>
      <c r="B19" s="14">
        <v>13</v>
      </c>
      <c r="C19" s="53" t="s">
        <v>86</v>
      </c>
      <c r="D19" s="15" t="s">
        <v>18</v>
      </c>
      <c r="E19" s="54" t="s">
        <v>87</v>
      </c>
      <c r="F19" s="15" t="s">
        <v>88</v>
      </c>
      <c r="G19" s="17" t="s">
        <v>13</v>
      </c>
      <c r="H19" s="15" t="s">
        <v>84</v>
      </c>
      <c r="I19" s="54">
        <v>3.4</v>
      </c>
      <c r="J19" s="35">
        <v>0.0566666666666667</v>
      </c>
      <c r="K19" s="36">
        <v>55593973</v>
      </c>
      <c r="L19" s="17">
        <v>0.8</v>
      </c>
      <c r="M19" s="36">
        <f t="shared" si="0"/>
        <v>44475178.4</v>
      </c>
      <c r="N19" s="36">
        <f t="shared" si="1"/>
        <v>2520260.10933333</v>
      </c>
      <c r="O19" s="17" t="s">
        <v>85</v>
      </c>
      <c r="P19" s="62">
        <f t="shared" si="2"/>
        <v>44475178.4</v>
      </c>
    </row>
    <row r="20" s="2" customFormat="1" ht="20.25" spans="1:16">
      <c r="A20" s="2">
        <v>18</v>
      </c>
      <c r="B20" s="56">
        <v>14</v>
      </c>
      <c r="C20" s="55" t="s">
        <v>89</v>
      </c>
      <c r="D20" s="54" t="s">
        <v>18</v>
      </c>
      <c r="E20" s="54" t="s">
        <v>90</v>
      </c>
      <c r="F20" s="54" t="s">
        <v>20</v>
      </c>
      <c r="G20" s="38" t="s">
        <v>13</v>
      </c>
      <c r="H20" s="54" t="s">
        <v>91</v>
      </c>
      <c r="I20" s="54">
        <v>16.48</v>
      </c>
      <c r="J20" s="35">
        <v>1.03</v>
      </c>
      <c r="K20" s="40">
        <v>710211</v>
      </c>
      <c r="L20" s="38">
        <v>0.7</v>
      </c>
      <c r="M20" s="40">
        <f t="shared" si="0"/>
        <v>497147.7</v>
      </c>
      <c r="N20" s="40">
        <f t="shared" si="1"/>
        <v>512062.131</v>
      </c>
      <c r="O20" s="38" t="s">
        <v>92</v>
      </c>
      <c r="P20" s="63">
        <f t="shared" si="2"/>
        <v>497147.7</v>
      </c>
    </row>
    <row r="21" s="2" customFormat="1" ht="20.25" spans="1:16">
      <c r="A21" s="2">
        <v>19</v>
      </c>
      <c r="B21" s="57"/>
      <c r="C21" s="55"/>
      <c r="D21" s="54"/>
      <c r="E21" s="54" t="s">
        <v>93</v>
      </c>
      <c r="F21" s="54"/>
      <c r="G21" s="38"/>
      <c r="H21" s="54"/>
      <c r="I21" s="54">
        <v>28.26</v>
      </c>
      <c r="J21" s="35">
        <v>1.00928571428571</v>
      </c>
      <c r="K21" s="41"/>
      <c r="L21" s="38"/>
      <c r="M21" s="41"/>
      <c r="N21" s="41"/>
      <c r="O21" s="38"/>
      <c r="P21" s="63"/>
    </row>
    <row r="22" s="2" customFormat="1" ht="30.4" spans="1:16">
      <c r="A22" s="2">
        <v>20</v>
      </c>
      <c r="B22" s="38">
        <v>15</v>
      </c>
      <c r="C22" s="55" t="s">
        <v>94</v>
      </c>
      <c r="D22" s="54" t="s">
        <v>18</v>
      </c>
      <c r="E22" s="54" t="s">
        <v>95</v>
      </c>
      <c r="F22" s="54" t="s">
        <v>96</v>
      </c>
      <c r="G22" s="38" t="s">
        <v>13</v>
      </c>
      <c r="H22" s="54" t="s">
        <v>97</v>
      </c>
      <c r="I22" s="54">
        <v>69</v>
      </c>
      <c r="J22" s="35">
        <v>2.46428571428571</v>
      </c>
      <c r="K22" s="36">
        <v>26390</v>
      </c>
      <c r="L22" s="38">
        <v>0.6</v>
      </c>
      <c r="M22" s="36">
        <f t="shared" si="0"/>
        <v>15834</v>
      </c>
      <c r="N22" s="36">
        <f t="shared" si="1"/>
        <v>39019.4999999999</v>
      </c>
      <c r="O22" s="38" t="s">
        <v>22</v>
      </c>
      <c r="P22" s="63">
        <f>M22</f>
        <v>15834</v>
      </c>
    </row>
    <row r="23" s="2" customFormat="1" ht="30.4" spans="1:16">
      <c r="A23" s="2">
        <v>21</v>
      </c>
      <c r="B23" s="14">
        <v>16</v>
      </c>
      <c r="C23" s="53" t="s">
        <v>94</v>
      </c>
      <c r="D23" s="15" t="s">
        <v>18</v>
      </c>
      <c r="E23" s="54" t="s">
        <v>98</v>
      </c>
      <c r="F23" s="15" t="s">
        <v>99</v>
      </c>
      <c r="G23" s="17" t="s">
        <v>13</v>
      </c>
      <c r="H23" s="15" t="s">
        <v>100</v>
      </c>
      <c r="I23" s="54">
        <v>10.5</v>
      </c>
      <c r="J23" s="35">
        <v>0.35</v>
      </c>
      <c r="K23" s="36">
        <v>1745031</v>
      </c>
      <c r="L23" s="17">
        <v>0.8</v>
      </c>
      <c r="M23" s="36">
        <f t="shared" si="0"/>
        <v>1396024.8</v>
      </c>
      <c r="N23" s="36">
        <f t="shared" si="1"/>
        <v>488608.68</v>
      </c>
      <c r="O23" s="17" t="s">
        <v>49</v>
      </c>
      <c r="P23" s="62">
        <f t="shared" ref="P23:P29" si="3">M23</f>
        <v>1396024.8</v>
      </c>
    </row>
    <row r="24" s="2" customFormat="1" ht="20.25" spans="1:16">
      <c r="A24" s="2">
        <v>22</v>
      </c>
      <c r="B24" s="38">
        <v>17</v>
      </c>
      <c r="C24" s="55" t="s">
        <v>101</v>
      </c>
      <c r="D24" s="54" t="s">
        <v>51</v>
      </c>
      <c r="E24" s="54" t="s">
        <v>102</v>
      </c>
      <c r="F24" s="54" t="s">
        <v>41</v>
      </c>
      <c r="G24" s="38" t="s">
        <v>13</v>
      </c>
      <c r="H24" s="54" t="s">
        <v>103</v>
      </c>
      <c r="I24" s="54">
        <v>39.8</v>
      </c>
      <c r="J24" s="35">
        <v>1.42142857142857</v>
      </c>
      <c r="K24" s="36">
        <v>243350</v>
      </c>
      <c r="L24" s="38">
        <v>0.6</v>
      </c>
      <c r="M24" s="36">
        <f t="shared" si="0"/>
        <v>146010</v>
      </c>
      <c r="N24" s="36">
        <f t="shared" si="1"/>
        <v>207542.785714286</v>
      </c>
      <c r="O24" s="38" t="s">
        <v>55</v>
      </c>
      <c r="P24" s="63">
        <f t="shared" si="3"/>
        <v>146010</v>
      </c>
    </row>
    <row r="25" s="2" customFormat="1" ht="20.25" spans="1:16">
      <c r="A25" s="2">
        <v>23</v>
      </c>
      <c r="B25" s="56">
        <v>18</v>
      </c>
      <c r="C25" s="55" t="s">
        <v>104</v>
      </c>
      <c r="D25" s="54" t="s">
        <v>18</v>
      </c>
      <c r="E25" s="54" t="s">
        <v>105</v>
      </c>
      <c r="F25" s="54" t="s">
        <v>41</v>
      </c>
      <c r="G25" s="38" t="s">
        <v>13</v>
      </c>
      <c r="H25" s="54" t="s">
        <v>106</v>
      </c>
      <c r="I25" s="54">
        <v>24.98</v>
      </c>
      <c r="J25" s="35">
        <v>2.08166666666667</v>
      </c>
      <c r="K25" s="36">
        <v>250</v>
      </c>
      <c r="L25" s="38">
        <v>0.5</v>
      </c>
      <c r="M25" s="36">
        <f t="shared" si="0"/>
        <v>125</v>
      </c>
      <c r="N25" s="36">
        <f t="shared" si="1"/>
        <v>260.208333333334</v>
      </c>
      <c r="O25" s="38" t="s">
        <v>107</v>
      </c>
      <c r="P25" s="63">
        <f>K25/2+K26+K27*2</f>
        <v>24056</v>
      </c>
    </row>
    <row r="26" s="2" customFormat="1" ht="20.25" spans="1:16">
      <c r="A26" s="2">
        <v>24</v>
      </c>
      <c r="B26" s="58"/>
      <c r="C26" s="55"/>
      <c r="D26" s="54"/>
      <c r="E26" s="54" t="s">
        <v>108</v>
      </c>
      <c r="F26" s="54"/>
      <c r="G26" s="38"/>
      <c r="H26" s="54"/>
      <c r="I26" s="54">
        <v>25.26</v>
      </c>
      <c r="J26" s="35">
        <v>3.60857142857143</v>
      </c>
      <c r="K26" s="36">
        <v>8335</v>
      </c>
      <c r="L26" s="38">
        <v>0.5</v>
      </c>
      <c r="M26" s="36">
        <f t="shared" si="0"/>
        <v>4167.5</v>
      </c>
      <c r="N26" s="36">
        <f t="shared" si="1"/>
        <v>15038.7214285714</v>
      </c>
      <c r="O26" s="38" t="s">
        <v>107</v>
      </c>
      <c r="P26" s="63"/>
    </row>
    <row r="27" s="2" customFormat="1" ht="20.25" spans="1:16">
      <c r="A27" s="2">
        <v>25</v>
      </c>
      <c r="B27" s="57"/>
      <c r="C27" s="55"/>
      <c r="D27" s="54"/>
      <c r="E27" s="54" t="s">
        <v>109</v>
      </c>
      <c r="F27" s="54"/>
      <c r="G27" s="38"/>
      <c r="H27" s="54"/>
      <c r="I27" s="54">
        <v>18.99</v>
      </c>
      <c r="J27" s="35">
        <v>6.33</v>
      </c>
      <c r="K27" s="36">
        <v>7798</v>
      </c>
      <c r="L27" s="38">
        <v>0.5</v>
      </c>
      <c r="M27" s="36">
        <f t="shared" si="0"/>
        <v>3899</v>
      </c>
      <c r="N27" s="36">
        <f t="shared" si="1"/>
        <v>24680.67</v>
      </c>
      <c r="O27" s="38"/>
      <c r="P27" s="63"/>
    </row>
    <row r="28" s="2" customFormat="1" ht="30.4" spans="1:16">
      <c r="A28" s="2">
        <v>26</v>
      </c>
      <c r="B28" s="14">
        <v>19</v>
      </c>
      <c r="C28" s="53" t="s">
        <v>110</v>
      </c>
      <c r="D28" s="15" t="s">
        <v>18</v>
      </c>
      <c r="E28" s="54" t="s">
        <v>111</v>
      </c>
      <c r="F28" s="15" t="s">
        <v>112</v>
      </c>
      <c r="G28" s="17" t="s">
        <v>13</v>
      </c>
      <c r="H28" s="15" t="s">
        <v>113</v>
      </c>
      <c r="I28" s="54">
        <v>8.47</v>
      </c>
      <c r="J28" s="35">
        <v>0.176458333333333</v>
      </c>
      <c r="K28" s="36">
        <v>22336079</v>
      </c>
      <c r="L28" s="17">
        <v>0.6</v>
      </c>
      <c r="M28" s="36">
        <f t="shared" si="0"/>
        <v>13401647.4</v>
      </c>
      <c r="N28" s="36">
        <f t="shared" si="1"/>
        <v>2364832.364125</v>
      </c>
      <c r="O28" s="17" t="s">
        <v>114</v>
      </c>
      <c r="P28" s="62">
        <f t="shared" si="3"/>
        <v>13401647.4</v>
      </c>
    </row>
    <row r="29" s="2" customFormat="1" ht="20.25" spans="1:16">
      <c r="A29" s="2">
        <v>27</v>
      </c>
      <c r="B29" s="56">
        <v>20</v>
      </c>
      <c r="C29" s="55" t="s">
        <v>115</v>
      </c>
      <c r="D29" s="54" t="s">
        <v>18</v>
      </c>
      <c r="E29" s="54" t="s">
        <v>116</v>
      </c>
      <c r="F29" s="54" t="s">
        <v>117</v>
      </c>
      <c r="G29" s="38" t="s">
        <v>13</v>
      </c>
      <c r="H29" s="54" t="s">
        <v>106</v>
      </c>
      <c r="I29" s="54">
        <v>9.21</v>
      </c>
      <c r="J29" s="35">
        <v>0.921</v>
      </c>
      <c r="K29" s="36">
        <v>0</v>
      </c>
      <c r="L29" s="38">
        <v>0.6</v>
      </c>
      <c r="M29" s="36">
        <f t="shared" si="0"/>
        <v>0</v>
      </c>
      <c r="N29" s="36">
        <f t="shared" si="1"/>
        <v>0</v>
      </c>
      <c r="O29" s="38" t="s">
        <v>85</v>
      </c>
      <c r="P29" s="63">
        <f>M29*0.15/0.5+M30</f>
        <v>959364.6</v>
      </c>
    </row>
    <row r="30" s="2" customFormat="1" ht="20.25" spans="1:16">
      <c r="A30" s="2">
        <v>28</v>
      </c>
      <c r="B30" s="57"/>
      <c r="C30" s="55"/>
      <c r="D30" s="54"/>
      <c r="E30" s="54" t="s">
        <v>118</v>
      </c>
      <c r="F30" s="54"/>
      <c r="G30" s="38"/>
      <c r="H30" s="54"/>
      <c r="I30" s="54">
        <v>27</v>
      </c>
      <c r="J30" s="35">
        <v>2.25</v>
      </c>
      <c r="K30" s="36">
        <v>1598941</v>
      </c>
      <c r="L30" s="38">
        <v>0.6</v>
      </c>
      <c r="M30" s="36">
        <f t="shared" si="0"/>
        <v>959364.6</v>
      </c>
      <c r="N30" s="36">
        <f t="shared" si="1"/>
        <v>2158570.35</v>
      </c>
      <c r="O30" s="38" t="s">
        <v>85</v>
      </c>
      <c r="P30" s="63"/>
    </row>
    <row r="31" s="2" customFormat="1" ht="30.4" spans="1:16">
      <c r="A31" s="2">
        <v>29</v>
      </c>
      <c r="B31" s="14">
        <v>21</v>
      </c>
      <c r="C31" s="53" t="s">
        <v>119</v>
      </c>
      <c r="D31" s="15" t="s">
        <v>18</v>
      </c>
      <c r="E31" s="54" t="s">
        <v>120</v>
      </c>
      <c r="F31" s="15" t="s">
        <v>36</v>
      </c>
      <c r="G31" s="17" t="s">
        <v>83</v>
      </c>
      <c r="H31" s="15" t="s">
        <v>121</v>
      </c>
      <c r="I31" s="54">
        <v>2.3</v>
      </c>
      <c r="J31" s="35">
        <v>0.023</v>
      </c>
      <c r="K31" s="36">
        <v>5900383</v>
      </c>
      <c r="L31" s="17">
        <v>0.8</v>
      </c>
      <c r="M31" s="36">
        <f t="shared" si="0"/>
        <v>4720306.4</v>
      </c>
      <c r="N31" s="36">
        <f t="shared" si="1"/>
        <v>108567.0472</v>
      </c>
      <c r="O31" s="17" t="s">
        <v>122</v>
      </c>
      <c r="P31" s="62">
        <f t="shared" ref="P31:P38" si="4">M31</f>
        <v>4720306.4</v>
      </c>
    </row>
    <row r="32" s="2" customFormat="1" ht="20.25" spans="1:16">
      <c r="A32" s="2">
        <v>30</v>
      </c>
      <c r="B32" s="21">
        <v>22</v>
      </c>
      <c r="C32" s="53" t="s">
        <v>123</v>
      </c>
      <c r="D32" s="15" t="s">
        <v>18</v>
      </c>
      <c r="E32" s="54" t="s">
        <v>124</v>
      </c>
      <c r="F32" s="15" t="s">
        <v>125</v>
      </c>
      <c r="G32" s="17" t="s">
        <v>13</v>
      </c>
      <c r="H32" s="15" t="s">
        <v>126</v>
      </c>
      <c r="I32" s="54">
        <v>11</v>
      </c>
      <c r="J32" s="35">
        <v>0.392857142857143</v>
      </c>
      <c r="K32" s="36">
        <v>311735</v>
      </c>
      <c r="L32" s="17">
        <v>0.7</v>
      </c>
      <c r="M32" s="36">
        <f t="shared" si="0"/>
        <v>218214.5</v>
      </c>
      <c r="N32" s="36">
        <f t="shared" si="1"/>
        <v>85727.125</v>
      </c>
      <c r="O32" s="17" t="s">
        <v>127</v>
      </c>
      <c r="P32" s="62">
        <f>M32/4+M33+M34*2</f>
        <v>4555350.625</v>
      </c>
    </row>
    <row r="33" s="2" customFormat="1" ht="20.25" spans="1:16">
      <c r="A33" s="2">
        <v>31</v>
      </c>
      <c r="B33" s="22"/>
      <c r="C33" s="53"/>
      <c r="D33" s="15"/>
      <c r="E33" s="54" t="s">
        <v>128</v>
      </c>
      <c r="F33" s="15"/>
      <c r="G33" s="17"/>
      <c r="H33" s="15"/>
      <c r="I33" s="54">
        <v>33.96</v>
      </c>
      <c r="J33" s="35">
        <v>1.132</v>
      </c>
      <c r="K33" s="36">
        <v>5284510</v>
      </c>
      <c r="L33" s="17">
        <v>0.7</v>
      </c>
      <c r="M33" s="36">
        <f t="shared" si="0"/>
        <v>3699157</v>
      </c>
      <c r="N33" s="36">
        <f t="shared" si="1"/>
        <v>4187445.724</v>
      </c>
      <c r="O33" s="17" t="s">
        <v>127</v>
      </c>
      <c r="P33" s="62"/>
    </row>
    <row r="34" s="2" customFormat="1" ht="20.25" spans="1:16">
      <c r="A34" s="2">
        <v>32</v>
      </c>
      <c r="B34" s="23"/>
      <c r="C34" s="53"/>
      <c r="D34" s="15"/>
      <c r="E34" s="54" t="s">
        <v>129</v>
      </c>
      <c r="F34" s="15"/>
      <c r="G34" s="17"/>
      <c r="H34" s="15"/>
      <c r="I34" s="54">
        <v>31.51</v>
      </c>
      <c r="J34" s="35">
        <v>1.969375</v>
      </c>
      <c r="K34" s="36">
        <v>572600</v>
      </c>
      <c r="L34" s="17">
        <v>0.7</v>
      </c>
      <c r="M34" s="36">
        <f t="shared" si="0"/>
        <v>400820</v>
      </c>
      <c r="N34" s="36">
        <f t="shared" si="1"/>
        <v>789364.8875</v>
      </c>
      <c r="O34" s="17"/>
      <c r="P34" s="62"/>
    </row>
    <row r="35" s="2" customFormat="1" ht="20.25" spans="1:16">
      <c r="A35" s="2">
        <v>33</v>
      </c>
      <c r="B35" s="38">
        <v>23</v>
      </c>
      <c r="C35" s="55" t="s">
        <v>130</v>
      </c>
      <c r="D35" s="54" t="s">
        <v>18</v>
      </c>
      <c r="E35" s="54" t="s">
        <v>131</v>
      </c>
      <c r="F35" s="54" t="s">
        <v>41</v>
      </c>
      <c r="G35" s="38" t="s">
        <v>13</v>
      </c>
      <c r="H35" s="54" t="s">
        <v>132</v>
      </c>
      <c r="I35" s="54">
        <v>85.88</v>
      </c>
      <c r="J35" s="35">
        <v>2.86266666666667</v>
      </c>
      <c r="K35" s="36">
        <v>1035087</v>
      </c>
      <c r="L35" s="38">
        <v>0.6</v>
      </c>
      <c r="M35" s="36">
        <f t="shared" si="0"/>
        <v>621052.2</v>
      </c>
      <c r="N35" s="36">
        <f t="shared" si="1"/>
        <v>1777865.4312</v>
      </c>
      <c r="O35" s="38" t="s">
        <v>27</v>
      </c>
      <c r="P35" s="63">
        <f t="shared" si="4"/>
        <v>621052.2</v>
      </c>
    </row>
    <row r="36" s="2" customFormat="1" ht="30.4" spans="1:16">
      <c r="A36" s="2">
        <v>34</v>
      </c>
      <c r="B36" s="38">
        <v>24</v>
      </c>
      <c r="C36" s="55" t="s">
        <v>133</v>
      </c>
      <c r="D36" s="54" t="s">
        <v>18</v>
      </c>
      <c r="E36" s="54" t="s">
        <v>120</v>
      </c>
      <c r="F36" s="54" t="s">
        <v>36</v>
      </c>
      <c r="G36" s="38" t="s">
        <v>83</v>
      </c>
      <c r="H36" s="54" t="s">
        <v>134</v>
      </c>
      <c r="I36" s="54">
        <v>1.58</v>
      </c>
      <c r="J36" s="35">
        <v>0.0158</v>
      </c>
      <c r="K36" s="36">
        <v>6817850</v>
      </c>
      <c r="L36" s="38">
        <v>0.6</v>
      </c>
      <c r="M36" s="36">
        <f t="shared" ref="M36:M75" si="5">K36*L36</f>
        <v>4090710</v>
      </c>
      <c r="N36" s="36">
        <f t="shared" ref="N36:N75" si="6">M36*J36</f>
        <v>64633.218</v>
      </c>
      <c r="O36" s="38" t="s">
        <v>122</v>
      </c>
      <c r="P36" s="63">
        <f t="shared" si="4"/>
        <v>4090710</v>
      </c>
    </row>
    <row r="37" s="2" customFormat="1" ht="30.4" spans="1:16">
      <c r="A37" s="2">
        <v>35</v>
      </c>
      <c r="B37" s="56">
        <v>25</v>
      </c>
      <c r="C37" s="55" t="s">
        <v>135</v>
      </c>
      <c r="D37" s="54" t="s">
        <v>18</v>
      </c>
      <c r="E37" s="54" t="s">
        <v>136</v>
      </c>
      <c r="F37" s="54" t="s">
        <v>36</v>
      </c>
      <c r="G37" s="38" t="s">
        <v>83</v>
      </c>
      <c r="H37" s="54" t="s">
        <v>84</v>
      </c>
      <c r="I37" s="54">
        <v>9.88</v>
      </c>
      <c r="J37" s="35">
        <v>0.164666666666667</v>
      </c>
      <c r="K37" s="36">
        <v>613980</v>
      </c>
      <c r="L37" s="38">
        <v>0.8</v>
      </c>
      <c r="M37" s="36">
        <f t="shared" si="5"/>
        <v>491184</v>
      </c>
      <c r="N37" s="36">
        <f t="shared" si="6"/>
        <v>80881.6320000001</v>
      </c>
      <c r="O37" s="38" t="s">
        <v>79</v>
      </c>
      <c r="P37" s="63">
        <f t="shared" si="4"/>
        <v>491184</v>
      </c>
    </row>
    <row r="38" s="3" customFormat="1" ht="30.4" spans="2:16">
      <c r="B38" s="25">
        <v>26</v>
      </c>
      <c r="C38" s="59" t="s">
        <v>137</v>
      </c>
      <c r="D38" s="43" t="s">
        <v>18</v>
      </c>
      <c r="E38" s="54" t="s">
        <v>138</v>
      </c>
      <c r="F38" s="54" t="s">
        <v>139</v>
      </c>
      <c r="G38" s="38" t="s">
        <v>83</v>
      </c>
      <c r="H38" s="54" t="s">
        <v>84</v>
      </c>
      <c r="I38" s="54">
        <v>4.16</v>
      </c>
      <c r="J38" s="42">
        <f>I38/30</f>
        <v>0.138666666666667</v>
      </c>
      <c r="K38" s="36">
        <v>469282</v>
      </c>
      <c r="L38" s="43">
        <v>0.8</v>
      </c>
      <c r="M38" s="36">
        <f t="shared" si="5"/>
        <v>375425.6</v>
      </c>
      <c r="N38" s="36">
        <f t="shared" si="6"/>
        <v>52059.0165333335</v>
      </c>
      <c r="O38" s="64" t="s">
        <v>140</v>
      </c>
      <c r="P38" s="65">
        <f t="shared" si="4"/>
        <v>375425.6</v>
      </c>
    </row>
    <row r="39" s="2" customFormat="1" ht="20.25" spans="1:16">
      <c r="A39" s="2">
        <v>36</v>
      </c>
      <c r="B39" s="14"/>
      <c r="C39" s="60" t="s">
        <v>137</v>
      </c>
      <c r="D39" s="46" t="s">
        <v>18</v>
      </c>
      <c r="E39" s="54" t="s">
        <v>141</v>
      </c>
      <c r="F39" s="15" t="s">
        <v>142</v>
      </c>
      <c r="G39" s="17" t="s">
        <v>13</v>
      </c>
      <c r="H39" s="15" t="s">
        <v>143</v>
      </c>
      <c r="I39" s="54">
        <v>9.81</v>
      </c>
      <c r="J39" s="35">
        <v>0.700714285714286</v>
      </c>
      <c r="K39" s="40">
        <v>1074731</v>
      </c>
      <c r="L39" s="46">
        <v>0.8</v>
      </c>
      <c r="M39" s="40">
        <f t="shared" si="5"/>
        <v>859784.8</v>
      </c>
      <c r="N39" s="40">
        <f t="shared" si="6"/>
        <v>602463.492</v>
      </c>
      <c r="O39" s="64" t="s">
        <v>49</v>
      </c>
      <c r="P39" s="65">
        <f t="shared" ref="P39:P45" si="7">M39</f>
        <v>859784.8</v>
      </c>
    </row>
    <row r="40" s="2" customFormat="1" ht="20.25" spans="1:16">
      <c r="A40" s="2">
        <v>37</v>
      </c>
      <c r="B40" s="14"/>
      <c r="C40" s="61"/>
      <c r="D40" s="47"/>
      <c r="E40" s="54" t="s">
        <v>144</v>
      </c>
      <c r="F40" s="15"/>
      <c r="G40" s="17"/>
      <c r="H40" s="15"/>
      <c r="I40" s="54">
        <v>5.03</v>
      </c>
      <c r="J40" s="35">
        <v>0.718571428571429</v>
      </c>
      <c r="K40" s="41"/>
      <c r="L40" s="47"/>
      <c r="M40" s="41"/>
      <c r="N40" s="41"/>
      <c r="O40" s="64"/>
      <c r="P40" s="65"/>
    </row>
    <row r="41" s="2" customFormat="1" ht="20.25" spans="1:16">
      <c r="A41" s="2">
        <v>38</v>
      </c>
      <c r="B41" s="56">
        <v>27</v>
      </c>
      <c r="C41" s="55" t="s">
        <v>145</v>
      </c>
      <c r="D41" s="54" t="s">
        <v>66</v>
      </c>
      <c r="E41" s="54" t="s">
        <v>146</v>
      </c>
      <c r="F41" s="54" t="s">
        <v>147</v>
      </c>
      <c r="G41" s="38" t="s">
        <v>13</v>
      </c>
      <c r="H41" s="54" t="s">
        <v>148</v>
      </c>
      <c r="I41" s="54">
        <v>15.96</v>
      </c>
      <c r="J41" s="35">
        <v>1.596</v>
      </c>
      <c r="K41" s="40">
        <v>275506</v>
      </c>
      <c r="L41" s="38">
        <v>0.7</v>
      </c>
      <c r="M41" s="40">
        <f t="shared" si="5"/>
        <v>192854.2</v>
      </c>
      <c r="N41" s="40">
        <f t="shared" si="6"/>
        <v>307795.3032</v>
      </c>
      <c r="O41" s="38" t="s">
        <v>149</v>
      </c>
      <c r="P41" s="63">
        <f t="shared" si="7"/>
        <v>192854.2</v>
      </c>
    </row>
    <row r="42" s="2" customFormat="1" ht="20.25" spans="1:16">
      <c r="A42" s="2">
        <v>39</v>
      </c>
      <c r="B42" s="58"/>
      <c r="C42" s="55"/>
      <c r="D42" s="54"/>
      <c r="E42" s="54" t="s">
        <v>150</v>
      </c>
      <c r="F42" s="54"/>
      <c r="G42" s="38"/>
      <c r="H42" s="54"/>
      <c r="I42" s="54">
        <v>11.17</v>
      </c>
      <c r="J42" s="35">
        <v>1.59571428571429</v>
      </c>
      <c r="K42" s="48"/>
      <c r="L42" s="38"/>
      <c r="M42" s="48"/>
      <c r="N42" s="48"/>
      <c r="O42" s="38"/>
      <c r="P42" s="63"/>
    </row>
    <row r="43" s="2" customFormat="1" ht="20.25" spans="1:16">
      <c r="A43" s="2">
        <v>40</v>
      </c>
      <c r="B43" s="57"/>
      <c r="C43" s="55"/>
      <c r="D43" s="54"/>
      <c r="E43" s="54" t="s">
        <v>151</v>
      </c>
      <c r="F43" s="54"/>
      <c r="G43" s="38"/>
      <c r="H43" s="54"/>
      <c r="I43" s="54">
        <v>7.98</v>
      </c>
      <c r="J43" s="35">
        <v>1.596</v>
      </c>
      <c r="K43" s="41"/>
      <c r="L43" s="38"/>
      <c r="M43" s="41"/>
      <c r="N43" s="41"/>
      <c r="O43" s="38"/>
      <c r="P43" s="63"/>
    </row>
    <row r="44" s="2" customFormat="1" ht="20.25" spans="1:16">
      <c r="A44" s="2">
        <v>41</v>
      </c>
      <c r="B44" s="38">
        <v>28</v>
      </c>
      <c r="C44" s="55" t="s">
        <v>152</v>
      </c>
      <c r="D44" s="54" t="s">
        <v>18</v>
      </c>
      <c r="E44" s="54" t="s">
        <v>153</v>
      </c>
      <c r="F44" s="54" t="s">
        <v>41</v>
      </c>
      <c r="G44" s="38" t="s">
        <v>13</v>
      </c>
      <c r="H44" s="54" t="s">
        <v>154</v>
      </c>
      <c r="I44" s="54">
        <v>2.66</v>
      </c>
      <c r="J44" s="35">
        <v>0.38</v>
      </c>
      <c r="K44" s="36">
        <v>769558</v>
      </c>
      <c r="L44" s="38">
        <v>0.8</v>
      </c>
      <c r="M44" s="36">
        <f t="shared" si="5"/>
        <v>615646.4</v>
      </c>
      <c r="N44" s="36">
        <f t="shared" si="6"/>
        <v>233945.632</v>
      </c>
      <c r="O44" s="38" t="s">
        <v>155</v>
      </c>
      <c r="P44" s="63">
        <f t="shared" si="7"/>
        <v>615646.4</v>
      </c>
    </row>
    <row r="45" s="2" customFormat="1" ht="20.25" spans="1:16">
      <c r="A45" s="2">
        <v>42</v>
      </c>
      <c r="B45" s="21">
        <v>29</v>
      </c>
      <c r="C45" s="53" t="s">
        <v>156</v>
      </c>
      <c r="D45" s="15" t="s">
        <v>18</v>
      </c>
      <c r="E45" s="54" t="s">
        <v>157</v>
      </c>
      <c r="F45" s="15" t="s">
        <v>20</v>
      </c>
      <c r="G45" s="17" t="s">
        <v>13</v>
      </c>
      <c r="H45" s="15" t="s">
        <v>158</v>
      </c>
      <c r="I45" s="54">
        <v>21.4</v>
      </c>
      <c r="J45" s="35">
        <v>1.52857142857143</v>
      </c>
      <c r="K45" s="36">
        <v>0</v>
      </c>
      <c r="L45" s="17">
        <v>0.7</v>
      </c>
      <c r="M45" s="36">
        <f t="shared" si="5"/>
        <v>0</v>
      </c>
      <c r="N45" s="36">
        <f t="shared" si="6"/>
        <v>0</v>
      </c>
      <c r="O45" s="17" t="s">
        <v>155</v>
      </c>
      <c r="P45" s="62">
        <f>M45/2+M46</f>
        <v>7506.8</v>
      </c>
    </row>
    <row r="46" s="2" customFormat="1" ht="20.25" spans="1:16">
      <c r="A46" s="2">
        <v>43</v>
      </c>
      <c r="B46" s="23"/>
      <c r="C46" s="53"/>
      <c r="D46" s="15"/>
      <c r="E46" s="54" t="s">
        <v>159</v>
      </c>
      <c r="F46" s="15"/>
      <c r="G46" s="17"/>
      <c r="H46" s="15"/>
      <c r="I46" s="54">
        <v>36.38</v>
      </c>
      <c r="J46" s="35">
        <v>2.59857142857143</v>
      </c>
      <c r="K46" s="36">
        <v>10724</v>
      </c>
      <c r="L46" s="17">
        <v>0.7</v>
      </c>
      <c r="M46" s="36">
        <f t="shared" si="5"/>
        <v>7506.8</v>
      </c>
      <c r="N46" s="36">
        <f t="shared" si="6"/>
        <v>19506.956</v>
      </c>
      <c r="O46" s="17" t="s">
        <v>155</v>
      </c>
      <c r="P46" s="62"/>
    </row>
    <row r="47" s="2" customFormat="1" ht="60.75" spans="1:16">
      <c r="A47" s="2">
        <v>44</v>
      </c>
      <c r="B47" s="38">
        <v>30</v>
      </c>
      <c r="C47" s="55" t="s">
        <v>160</v>
      </c>
      <c r="D47" s="54" t="s">
        <v>18</v>
      </c>
      <c r="E47" s="54" t="s">
        <v>161</v>
      </c>
      <c r="F47" s="54" t="s">
        <v>162</v>
      </c>
      <c r="G47" s="38" t="s">
        <v>13</v>
      </c>
      <c r="H47" s="54" t="s">
        <v>163</v>
      </c>
      <c r="I47" s="54">
        <v>2.35</v>
      </c>
      <c r="J47" s="35">
        <v>0.0783333333333333</v>
      </c>
      <c r="K47" s="36">
        <v>20293978</v>
      </c>
      <c r="L47" s="38">
        <v>0.8</v>
      </c>
      <c r="M47" s="36">
        <f t="shared" si="5"/>
        <v>16235182.4</v>
      </c>
      <c r="N47" s="36">
        <f t="shared" si="6"/>
        <v>1271755.95466667</v>
      </c>
      <c r="O47" s="38" t="s">
        <v>55</v>
      </c>
      <c r="P47" s="63">
        <f t="shared" ref="P47:P52" si="8">M47</f>
        <v>16235182.4</v>
      </c>
    </row>
    <row r="48" s="2" customFormat="1" ht="30.4" spans="1:16">
      <c r="A48" s="2">
        <v>45</v>
      </c>
      <c r="B48" s="14">
        <v>31</v>
      </c>
      <c r="C48" s="53" t="s">
        <v>164</v>
      </c>
      <c r="D48" s="15" t="s">
        <v>51</v>
      </c>
      <c r="E48" s="54" t="s">
        <v>165</v>
      </c>
      <c r="F48" s="15" t="s">
        <v>36</v>
      </c>
      <c r="G48" s="17" t="s">
        <v>13</v>
      </c>
      <c r="H48" s="15" t="s">
        <v>166</v>
      </c>
      <c r="I48" s="54">
        <v>4.68</v>
      </c>
      <c r="J48" s="35">
        <v>0.39</v>
      </c>
      <c r="K48" s="36">
        <v>682394</v>
      </c>
      <c r="L48" s="17">
        <v>0.8</v>
      </c>
      <c r="M48" s="36">
        <f t="shared" si="5"/>
        <v>545915.2</v>
      </c>
      <c r="N48" s="36">
        <f t="shared" si="6"/>
        <v>212906.928</v>
      </c>
      <c r="O48" s="17" t="s">
        <v>70</v>
      </c>
      <c r="P48" s="62">
        <f t="shared" si="8"/>
        <v>545915.2</v>
      </c>
    </row>
    <row r="49" s="2" customFormat="1" ht="20.25" spans="1:16">
      <c r="A49" s="2">
        <v>46</v>
      </c>
      <c r="B49" s="38">
        <v>32</v>
      </c>
      <c r="C49" s="55" t="s">
        <v>167</v>
      </c>
      <c r="D49" s="54" t="s">
        <v>18</v>
      </c>
      <c r="E49" s="54" t="s">
        <v>168</v>
      </c>
      <c r="F49" s="54" t="s">
        <v>169</v>
      </c>
      <c r="G49" s="38" t="s">
        <v>13</v>
      </c>
      <c r="H49" s="54" t="s">
        <v>170</v>
      </c>
      <c r="I49" s="54">
        <v>38.92</v>
      </c>
      <c r="J49" s="35">
        <v>1.39</v>
      </c>
      <c r="K49" s="36">
        <v>3054151</v>
      </c>
      <c r="L49" s="38">
        <v>0.6</v>
      </c>
      <c r="M49" s="36">
        <f t="shared" si="5"/>
        <v>1832490.6</v>
      </c>
      <c r="N49" s="36">
        <f t="shared" si="6"/>
        <v>2547161.934</v>
      </c>
      <c r="O49" s="38" t="s">
        <v>107</v>
      </c>
      <c r="P49" s="63">
        <f t="shared" si="8"/>
        <v>1832490.6</v>
      </c>
    </row>
    <row r="50" s="2" customFormat="1" ht="50.65" spans="1:16">
      <c r="A50" s="2">
        <v>47</v>
      </c>
      <c r="B50" s="14">
        <v>33</v>
      </c>
      <c r="C50" s="53" t="s">
        <v>171</v>
      </c>
      <c r="D50" s="15" t="s">
        <v>60</v>
      </c>
      <c r="E50" s="54" t="s">
        <v>172</v>
      </c>
      <c r="F50" s="15" t="s">
        <v>173</v>
      </c>
      <c r="G50" s="17" t="s">
        <v>13</v>
      </c>
      <c r="H50" s="15" t="s">
        <v>174</v>
      </c>
      <c r="I50" s="54">
        <v>15.1</v>
      </c>
      <c r="J50" s="35">
        <v>0.503333333333333</v>
      </c>
      <c r="K50" s="36">
        <v>2548298</v>
      </c>
      <c r="L50" s="17">
        <v>0.8</v>
      </c>
      <c r="M50" s="36">
        <f t="shared" si="5"/>
        <v>2038638.4</v>
      </c>
      <c r="N50" s="36">
        <f t="shared" si="6"/>
        <v>1026114.66133333</v>
      </c>
      <c r="O50" s="17" t="s">
        <v>175</v>
      </c>
      <c r="P50" s="62">
        <f t="shared" si="8"/>
        <v>2038638.4</v>
      </c>
    </row>
    <row r="51" s="2" customFormat="1" ht="20.25" spans="1:16">
      <c r="A51" s="2">
        <v>48</v>
      </c>
      <c r="B51" s="14">
        <v>34</v>
      </c>
      <c r="C51" s="53" t="s">
        <v>176</v>
      </c>
      <c r="D51" s="15" t="s">
        <v>18</v>
      </c>
      <c r="E51" s="54" t="s">
        <v>177</v>
      </c>
      <c r="F51" s="15" t="s">
        <v>178</v>
      </c>
      <c r="G51" s="17" t="s">
        <v>83</v>
      </c>
      <c r="H51" s="15" t="s">
        <v>179</v>
      </c>
      <c r="I51" s="54">
        <v>11.97</v>
      </c>
      <c r="J51" s="35">
        <v>0.1197</v>
      </c>
      <c r="K51" s="36">
        <v>9827063</v>
      </c>
      <c r="L51" s="17">
        <v>0.8</v>
      </c>
      <c r="M51" s="36">
        <f t="shared" si="5"/>
        <v>7861650.4</v>
      </c>
      <c r="N51" s="36">
        <f t="shared" si="6"/>
        <v>941039.55288</v>
      </c>
      <c r="O51" s="17" t="s">
        <v>85</v>
      </c>
      <c r="P51" s="62">
        <f t="shared" si="8"/>
        <v>7861650.4</v>
      </c>
    </row>
    <row r="52" s="2" customFormat="1" ht="20.25" spans="1:16">
      <c r="A52" s="2">
        <v>49</v>
      </c>
      <c r="B52" s="38">
        <v>35</v>
      </c>
      <c r="C52" s="55" t="s">
        <v>180</v>
      </c>
      <c r="D52" s="54" t="s">
        <v>18</v>
      </c>
      <c r="E52" s="54" t="s">
        <v>181</v>
      </c>
      <c r="F52" s="54" t="s">
        <v>182</v>
      </c>
      <c r="G52" s="38" t="s">
        <v>13</v>
      </c>
      <c r="H52" s="54" t="s">
        <v>183</v>
      </c>
      <c r="I52" s="54">
        <v>9.45</v>
      </c>
      <c r="J52" s="35">
        <v>0.63</v>
      </c>
      <c r="K52" s="36">
        <v>2649649</v>
      </c>
      <c r="L52" s="38">
        <v>0.8</v>
      </c>
      <c r="M52" s="36">
        <f t="shared" si="5"/>
        <v>2119719.2</v>
      </c>
      <c r="N52" s="36">
        <f t="shared" si="6"/>
        <v>1335423.096</v>
      </c>
      <c r="O52" s="38" t="s">
        <v>184</v>
      </c>
      <c r="P52" s="63">
        <f t="shared" si="8"/>
        <v>2119719.2</v>
      </c>
    </row>
    <row r="53" s="2" customFormat="1" ht="30.4" spans="1:16">
      <c r="A53" s="2">
        <v>50</v>
      </c>
      <c r="B53" s="14">
        <v>36</v>
      </c>
      <c r="C53" s="53" t="s">
        <v>185</v>
      </c>
      <c r="D53" s="15" t="s">
        <v>18</v>
      </c>
      <c r="E53" s="54" t="s">
        <v>186</v>
      </c>
      <c r="F53" s="15" t="s">
        <v>36</v>
      </c>
      <c r="G53" s="17" t="s">
        <v>13</v>
      </c>
      <c r="H53" s="15" t="s">
        <v>187</v>
      </c>
      <c r="I53" s="54">
        <v>55</v>
      </c>
      <c r="J53" s="35">
        <v>1.96428571428571</v>
      </c>
      <c r="K53" s="36">
        <v>2358</v>
      </c>
      <c r="L53" s="17">
        <v>0.8</v>
      </c>
      <c r="M53" s="36">
        <f t="shared" si="5"/>
        <v>1886.4</v>
      </c>
      <c r="N53" s="36">
        <f t="shared" si="6"/>
        <v>3705.42857142856</v>
      </c>
      <c r="O53" s="17" t="s">
        <v>49</v>
      </c>
      <c r="P53" s="62">
        <f t="shared" ref="P53:P59" si="9">M53</f>
        <v>1886.4</v>
      </c>
    </row>
    <row r="54" s="2" customFormat="1" ht="30.4" spans="1:16">
      <c r="A54" s="2">
        <v>51</v>
      </c>
      <c r="B54" s="14">
        <v>37</v>
      </c>
      <c r="C54" s="53" t="s">
        <v>188</v>
      </c>
      <c r="D54" s="15" t="s">
        <v>18</v>
      </c>
      <c r="E54" s="54" t="s">
        <v>189</v>
      </c>
      <c r="F54" s="15" t="s">
        <v>62</v>
      </c>
      <c r="G54" s="17" t="s">
        <v>13</v>
      </c>
      <c r="H54" s="15" t="s">
        <v>190</v>
      </c>
      <c r="I54" s="54">
        <v>11.78</v>
      </c>
      <c r="J54" s="35">
        <v>1.178</v>
      </c>
      <c r="K54" s="36">
        <v>755209</v>
      </c>
      <c r="L54" s="17">
        <v>0.8</v>
      </c>
      <c r="M54" s="36">
        <f t="shared" si="5"/>
        <v>604167.2</v>
      </c>
      <c r="N54" s="36">
        <f t="shared" si="6"/>
        <v>711708.9616</v>
      </c>
      <c r="O54" s="17" t="s">
        <v>107</v>
      </c>
      <c r="P54" s="62">
        <f t="shared" si="9"/>
        <v>604167.2</v>
      </c>
    </row>
    <row r="55" s="2" customFormat="1" ht="30.4" spans="1:16">
      <c r="A55" s="2">
        <v>52</v>
      </c>
      <c r="B55" s="14">
        <v>38</v>
      </c>
      <c r="C55" s="53" t="s">
        <v>191</v>
      </c>
      <c r="D55" s="15" t="s">
        <v>18</v>
      </c>
      <c r="E55" s="54" t="s">
        <v>192</v>
      </c>
      <c r="F55" s="15" t="s">
        <v>36</v>
      </c>
      <c r="G55" s="17" t="s">
        <v>13</v>
      </c>
      <c r="H55" s="15" t="s">
        <v>193</v>
      </c>
      <c r="I55" s="54">
        <v>8.17</v>
      </c>
      <c r="J55" s="35">
        <v>0.0817</v>
      </c>
      <c r="K55" s="36">
        <v>8128872</v>
      </c>
      <c r="L55" s="17">
        <v>0.8</v>
      </c>
      <c r="M55" s="36">
        <f t="shared" si="5"/>
        <v>6503097.6</v>
      </c>
      <c r="N55" s="36">
        <f t="shared" si="6"/>
        <v>531303.07392</v>
      </c>
      <c r="O55" s="17" t="s">
        <v>79</v>
      </c>
      <c r="P55" s="62">
        <f t="shared" si="9"/>
        <v>6503097.6</v>
      </c>
    </row>
    <row r="56" s="2" customFormat="1" ht="20.25" spans="1:16">
      <c r="A56" s="2">
        <v>53</v>
      </c>
      <c r="B56" s="21">
        <v>39</v>
      </c>
      <c r="C56" s="53" t="s">
        <v>194</v>
      </c>
      <c r="D56" s="15" t="s">
        <v>18</v>
      </c>
      <c r="E56" s="54" t="s">
        <v>195</v>
      </c>
      <c r="F56" s="15" t="s">
        <v>196</v>
      </c>
      <c r="G56" s="17" t="s">
        <v>13</v>
      </c>
      <c r="H56" s="15" t="s">
        <v>197</v>
      </c>
      <c r="I56" s="54">
        <v>70.14</v>
      </c>
      <c r="J56" s="35">
        <v>2.505</v>
      </c>
      <c r="K56" s="40">
        <v>430777</v>
      </c>
      <c r="L56" s="17">
        <v>0.6</v>
      </c>
      <c r="M56" s="40">
        <f t="shared" si="5"/>
        <v>258466.2</v>
      </c>
      <c r="N56" s="40">
        <f t="shared" si="6"/>
        <v>647457.831</v>
      </c>
      <c r="O56" s="17" t="s">
        <v>55</v>
      </c>
      <c r="P56" s="62">
        <f t="shared" si="9"/>
        <v>258466.2</v>
      </c>
    </row>
    <row r="57" s="2" customFormat="1" ht="20.25" spans="1:16">
      <c r="A57" s="2">
        <v>54</v>
      </c>
      <c r="B57" s="23"/>
      <c r="C57" s="53"/>
      <c r="D57" s="15"/>
      <c r="E57" s="54" t="s">
        <v>198</v>
      </c>
      <c r="F57" s="15"/>
      <c r="G57" s="17"/>
      <c r="H57" s="15"/>
      <c r="I57" s="54">
        <v>35.97</v>
      </c>
      <c r="J57" s="35">
        <v>2.56928571428571</v>
      </c>
      <c r="K57" s="41"/>
      <c r="L57" s="17"/>
      <c r="M57" s="41"/>
      <c r="N57" s="41"/>
      <c r="O57" s="17"/>
      <c r="P57" s="62"/>
    </row>
    <row r="58" s="2" customFormat="1" ht="20.25" spans="1:16">
      <c r="A58" s="2">
        <v>55</v>
      </c>
      <c r="B58" s="14">
        <v>40</v>
      </c>
      <c r="C58" s="53" t="s">
        <v>199</v>
      </c>
      <c r="D58" s="15" t="s">
        <v>18</v>
      </c>
      <c r="E58" s="54" t="s">
        <v>200</v>
      </c>
      <c r="F58" s="15" t="s">
        <v>41</v>
      </c>
      <c r="G58" s="17" t="s">
        <v>13</v>
      </c>
      <c r="H58" s="15" t="s">
        <v>201</v>
      </c>
      <c r="I58" s="54">
        <v>5.34</v>
      </c>
      <c r="J58" s="35">
        <v>0.2225</v>
      </c>
      <c r="K58" s="36">
        <v>1402610</v>
      </c>
      <c r="L58" s="17">
        <v>0.8</v>
      </c>
      <c r="M58" s="36">
        <f t="shared" si="5"/>
        <v>1122088</v>
      </c>
      <c r="N58" s="36">
        <f t="shared" si="6"/>
        <v>249664.58</v>
      </c>
      <c r="O58" s="17" t="s">
        <v>79</v>
      </c>
      <c r="P58" s="62">
        <f t="shared" si="9"/>
        <v>1122088</v>
      </c>
    </row>
    <row r="59" s="2" customFormat="1" ht="20.25" spans="1:16">
      <c r="A59" s="2">
        <v>56</v>
      </c>
      <c r="B59" s="56">
        <v>41</v>
      </c>
      <c r="C59" s="55" t="s">
        <v>202</v>
      </c>
      <c r="D59" s="54" t="s">
        <v>51</v>
      </c>
      <c r="E59" s="54" t="s">
        <v>203</v>
      </c>
      <c r="F59" s="54" t="s">
        <v>41</v>
      </c>
      <c r="G59" s="38" t="s">
        <v>13</v>
      </c>
      <c r="H59" s="54" t="s">
        <v>204</v>
      </c>
      <c r="I59" s="54">
        <v>2.38</v>
      </c>
      <c r="J59" s="35">
        <v>0.17</v>
      </c>
      <c r="K59" s="40">
        <v>20344369.5</v>
      </c>
      <c r="L59" s="38">
        <v>0.8</v>
      </c>
      <c r="M59" s="40">
        <f t="shared" si="5"/>
        <v>16275495.6</v>
      </c>
      <c r="N59" s="40">
        <f t="shared" si="6"/>
        <v>2766834.252</v>
      </c>
      <c r="O59" s="38" t="s">
        <v>205</v>
      </c>
      <c r="P59" s="63">
        <f t="shared" si="9"/>
        <v>16275495.6</v>
      </c>
    </row>
    <row r="60" s="2" customFormat="1" ht="20.25" spans="1:16">
      <c r="A60" s="2">
        <v>57</v>
      </c>
      <c r="B60" s="58"/>
      <c r="C60" s="55"/>
      <c r="D60" s="54"/>
      <c r="E60" s="54" t="s">
        <v>206</v>
      </c>
      <c r="F60" s="54"/>
      <c r="G60" s="38"/>
      <c r="H60" s="54"/>
      <c r="I60" s="54">
        <v>4.64</v>
      </c>
      <c r="J60" s="35">
        <v>0.165714285714286</v>
      </c>
      <c r="K60" s="48"/>
      <c r="L60" s="38"/>
      <c r="M60" s="48"/>
      <c r="N60" s="48"/>
      <c r="O60" s="38"/>
      <c r="P60" s="63"/>
    </row>
    <row r="61" s="2" customFormat="1" ht="20.25" spans="1:16">
      <c r="A61" s="2">
        <v>58</v>
      </c>
      <c r="B61" s="57"/>
      <c r="C61" s="55"/>
      <c r="D61" s="54"/>
      <c r="E61" s="54" t="s">
        <v>207</v>
      </c>
      <c r="F61" s="54"/>
      <c r="G61" s="38"/>
      <c r="H61" s="54"/>
      <c r="I61" s="54">
        <v>1.22</v>
      </c>
      <c r="J61" s="35">
        <v>0.174285714285714</v>
      </c>
      <c r="K61" s="41"/>
      <c r="L61" s="38"/>
      <c r="M61" s="41"/>
      <c r="N61" s="41"/>
      <c r="O61" s="38"/>
      <c r="P61" s="63"/>
    </row>
    <row r="62" s="2" customFormat="1" ht="40.5" spans="1:16">
      <c r="A62" s="2">
        <v>59</v>
      </c>
      <c r="B62" s="14">
        <v>42</v>
      </c>
      <c r="C62" s="53" t="s">
        <v>208</v>
      </c>
      <c r="D62" s="15" t="s">
        <v>18</v>
      </c>
      <c r="E62" s="54" t="s">
        <v>209</v>
      </c>
      <c r="F62" s="15" t="s">
        <v>210</v>
      </c>
      <c r="G62" s="17" t="s">
        <v>13</v>
      </c>
      <c r="H62" s="15" t="s">
        <v>211</v>
      </c>
      <c r="I62" s="54">
        <v>67.38</v>
      </c>
      <c r="J62" s="35">
        <v>33.69</v>
      </c>
      <c r="K62" s="36">
        <v>264</v>
      </c>
      <c r="L62" s="17">
        <v>0.6</v>
      </c>
      <c r="M62" s="36">
        <f t="shared" si="5"/>
        <v>158.4</v>
      </c>
      <c r="N62" s="36">
        <f t="shared" si="6"/>
        <v>5336.496</v>
      </c>
      <c r="O62" s="17" t="s">
        <v>43</v>
      </c>
      <c r="P62" s="62">
        <f>M62</f>
        <v>158.4</v>
      </c>
    </row>
    <row r="63" s="2" customFormat="1" ht="20.25" spans="1:16">
      <c r="A63" s="2">
        <v>60</v>
      </c>
      <c r="B63" s="21">
        <v>43</v>
      </c>
      <c r="C63" s="53" t="s">
        <v>212</v>
      </c>
      <c r="D63" s="15" t="s">
        <v>18</v>
      </c>
      <c r="E63" s="54" t="s">
        <v>213</v>
      </c>
      <c r="F63" s="15" t="s">
        <v>173</v>
      </c>
      <c r="G63" s="17" t="s">
        <v>13</v>
      </c>
      <c r="H63" s="15" t="s">
        <v>214</v>
      </c>
      <c r="I63" s="54">
        <v>7.48</v>
      </c>
      <c r="J63" s="35">
        <v>1.496</v>
      </c>
      <c r="K63" s="36">
        <v>542</v>
      </c>
      <c r="L63" s="17">
        <v>0.6</v>
      </c>
      <c r="M63" s="36">
        <f t="shared" si="5"/>
        <v>325.2</v>
      </c>
      <c r="N63" s="36">
        <f t="shared" si="6"/>
        <v>486.4992</v>
      </c>
      <c r="O63" s="17" t="s">
        <v>215</v>
      </c>
      <c r="P63" s="62">
        <f>M63/2+M64+M65*2</f>
        <v>360729.6</v>
      </c>
    </row>
    <row r="64" s="2" customFormat="1" ht="20.25" spans="1:16">
      <c r="A64" s="2">
        <v>61</v>
      </c>
      <c r="B64" s="22"/>
      <c r="C64" s="53"/>
      <c r="D64" s="15"/>
      <c r="E64" s="54" t="s">
        <v>216</v>
      </c>
      <c r="F64" s="15"/>
      <c r="G64" s="17"/>
      <c r="H64" s="15"/>
      <c r="I64" s="54">
        <v>12.72</v>
      </c>
      <c r="J64" s="35">
        <v>2.544</v>
      </c>
      <c r="K64" s="36">
        <v>597045</v>
      </c>
      <c r="L64" s="17">
        <v>0.6</v>
      </c>
      <c r="M64" s="36">
        <f t="shared" si="5"/>
        <v>358227</v>
      </c>
      <c r="N64" s="36">
        <f t="shared" si="6"/>
        <v>911329.488</v>
      </c>
      <c r="O64" s="17" t="s">
        <v>215</v>
      </c>
      <c r="P64" s="62"/>
    </row>
    <row r="65" s="2" customFormat="1" ht="20.25" spans="1:16">
      <c r="A65" s="2">
        <v>62</v>
      </c>
      <c r="B65" s="23"/>
      <c r="C65" s="53"/>
      <c r="D65" s="15"/>
      <c r="E65" s="54" t="s">
        <v>217</v>
      </c>
      <c r="F65" s="15"/>
      <c r="G65" s="17"/>
      <c r="H65" s="15"/>
      <c r="I65" s="54">
        <v>21.62</v>
      </c>
      <c r="J65" s="35">
        <v>4.324</v>
      </c>
      <c r="K65" s="36">
        <v>1950</v>
      </c>
      <c r="L65" s="17">
        <v>0.6</v>
      </c>
      <c r="M65" s="36">
        <f t="shared" si="5"/>
        <v>1170</v>
      </c>
      <c r="N65" s="36">
        <f t="shared" si="6"/>
        <v>5059.08</v>
      </c>
      <c r="O65" s="17"/>
      <c r="P65" s="62"/>
    </row>
    <row r="66" s="2" customFormat="1" ht="30.4" spans="1:16">
      <c r="A66" s="2">
        <v>63</v>
      </c>
      <c r="B66" s="38">
        <v>44</v>
      </c>
      <c r="C66" s="55" t="s">
        <v>218</v>
      </c>
      <c r="D66" s="54" t="s">
        <v>18</v>
      </c>
      <c r="E66" s="54" t="s">
        <v>219</v>
      </c>
      <c r="F66" s="54" t="s">
        <v>36</v>
      </c>
      <c r="G66" s="38" t="s">
        <v>83</v>
      </c>
      <c r="H66" s="54" t="s">
        <v>220</v>
      </c>
      <c r="I66" s="54">
        <v>11.57</v>
      </c>
      <c r="J66" s="35">
        <v>0.1157</v>
      </c>
      <c r="K66" s="36">
        <v>1440533</v>
      </c>
      <c r="L66" s="38">
        <v>0.7</v>
      </c>
      <c r="M66" s="36">
        <f t="shared" si="5"/>
        <v>1008373.1</v>
      </c>
      <c r="N66" s="36">
        <f t="shared" si="6"/>
        <v>116668.76767</v>
      </c>
      <c r="O66" s="38" t="s">
        <v>221</v>
      </c>
      <c r="P66" s="63">
        <f t="shared" ref="P66:P71" si="10">M66</f>
        <v>1008373.1</v>
      </c>
    </row>
    <row r="67" s="2" customFormat="1" ht="30.4" spans="1:16">
      <c r="A67" s="2">
        <v>64</v>
      </c>
      <c r="B67" s="38">
        <v>45</v>
      </c>
      <c r="C67" s="55" t="s">
        <v>222</v>
      </c>
      <c r="D67" s="54" t="s">
        <v>18</v>
      </c>
      <c r="E67" s="54" t="s">
        <v>223</v>
      </c>
      <c r="F67" s="54" t="s">
        <v>224</v>
      </c>
      <c r="G67" s="38" t="s">
        <v>13</v>
      </c>
      <c r="H67" s="54" t="s">
        <v>225</v>
      </c>
      <c r="I67" s="54">
        <v>4.3</v>
      </c>
      <c r="J67" s="35">
        <v>0.614285714285714</v>
      </c>
      <c r="K67" s="36">
        <v>621904</v>
      </c>
      <c r="L67" s="38">
        <v>0.6</v>
      </c>
      <c r="M67" s="36">
        <f t="shared" si="5"/>
        <v>373142.4</v>
      </c>
      <c r="N67" s="36">
        <f t="shared" si="6"/>
        <v>229216.045714286</v>
      </c>
      <c r="O67" s="38" t="s">
        <v>226</v>
      </c>
      <c r="P67" s="63">
        <f t="shared" si="10"/>
        <v>373142.4</v>
      </c>
    </row>
    <row r="68" s="2" customFormat="1" ht="50.65" spans="1:16">
      <c r="A68" s="2">
        <v>65</v>
      </c>
      <c r="B68" s="38">
        <v>46</v>
      </c>
      <c r="C68" s="55" t="s">
        <v>227</v>
      </c>
      <c r="D68" s="54" t="s">
        <v>228</v>
      </c>
      <c r="E68" s="54" t="s">
        <v>229</v>
      </c>
      <c r="F68" s="54" t="s">
        <v>230</v>
      </c>
      <c r="G68" s="38" t="s">
        <v>13</v>
      </c>
      <c r="H68" s="54" t="s">
        <v>231</v>
      </c>
      <c r="I68" s="54">
        <v>38</v>
      </c>
      <c r="J68" s="35">
        <v>38</v>
      </c>
      <c r="K68" s="36">
        <v>4257</v>
      </c>
      <c r="L68" s="38">
        <v>0.6</v>
      </c>
      <c r="M68" s="36">
        <f t="shared" si="5"/>
        <v>2554.2</v>
      </c>
      <c r="N68" s="36">
        <f t="shared" si="6"/>
        <v>97059.6</v>
      </c>
      <c r="O68" s="38" t="s">
        <v>232</v>
      </c>
      <c r="P68" s="63">
        <f t="shared" si="10"/>
        <v>2554.2</v>
      </c>
    </row>
    <row r="69" s="2" customFormat="1" ht="20.25" spans="1:16">
      <c r="A69" s="2">
        <v>66</v>
      </c>
      <c r="B69" s="38">
        <v>47</v>
      </c>
      <c r="C69" s="55" t="s">
        <v>233</v>
      </c>
      <c r="D69" s="54" t="s">
        <v>29</v>
      </c>
      <c r="E69" s="54" t="s">
        <v>234</v>
      </c>
      <c r="F69" s="54" t="s">
        <v>235</v>
      </c>
      <c r="G69" s="38" t="s">
        <v>13</v>
      </c>
      <c r="H69" s="54" t="s">
        <v>231</v>
      </c>
      <c r="I69" s="54">
        <v>56</v>
      </c>
      <c r="J69" s="35">
        <v>28</v>
      </c>
      <c r="K69" s="36">
        <v>160</v>
      </c>
      <c r="L69" s="38">
        <v>0.8</v>
      </c>
      <c r="M69" s="36">
        <f t="shared" si="5"/>
        <v>128</v>
      </c>
      <c r="N69" s="36">
        <f t="shared" si="6"/>
        <v>3584</v>
      </c>
      <c r="O69" s="38" t="s">
        <v>236</v>
      </c>
      <c r="P69" s="63">
        <f t="shared" si="10"/>
        <v>128</v>
      </c>
    </row>
    <row r="70" s="2" customFormat="1" ht="30.4" spans="1:16">
      <c r="A70" s="2">
        <v>67</v>
      </c>
      <c r="B70" s="14">
        <v>48</v>
      </c>
      <c r="C70" s="53" t="s">
        <v>237</v>
      </c>
      <c r="D70" s="15" t="s">
        <v>66</v>
      </c>
      <c r="E70" s="54" t="s">
        <v>238</v>
      </c>
      <c r="F70" s="15" t="s">
        <v>239</v>
      </c>
      <c r="G70" s="17" t="s">
        <v>13</v>
      </c>
      <c r="H70" s="15" t="s">
        <v>240</v>
      </c>
      <c r="I70" s="54">
        <v>4.21</v>
      </c>
      <c r="J70" s="35">
        <v>0.175416666666667</v>
      </c>
      <c r="K70" s="36">
        <v>886842</v>
      </c>
      <c r="L70" s="17">
        <v>0.5</v>
      </c>
      <c r="M70" s="36">
        <f t="shared" si="5"/>
        <v>443421</v>
      </c>
      <c r="N70" s="36">
        <f t="shared" si="6"/>
        <v>77783.4337500001</v>
      </c>
      <c r="O70" s="17" t="s">
        <v>241</v>
      </c>
      <c r="P70" s="62">
        <f t="shared" si="10"/>
        <v>443421</v>
      </c>
    </row>
    <row r="71" s="2" customFormat="1" ht="91.15" spans="1:16">
      <c r="A71" s="2">
        <v>68</v>
      </c>
      <c r="B71" s="14">
        <v>49</v>
      </c>
      <c r="C71" s="53" t="s">
        <v>242</v>
      </c>
      <c r="D71" s="15" t="s">
        <v>18</v>
      </c>
      <c r="E71" s="54" t="s">
        <v>243</v>
      </c>
      <c r="F71" s="15" t="s">
        <v>244</v>
      </c>
      <c r="G71" s="17" t="s">
        <v>13</v>
      </c>
      <c r="H71" s="15" t="s">
        <v>245</v>
      </c>
      <c r="I71" s="54">
        <v>281</v>
      </c>
      <c r="J71" s="35">
        <v>46.8333333333333</v>
      </c>
      <c r="K71" s="36">
        <v>7490</v>
      </c>
      <c r="L71" s="17">
        <v>0.5</v>
      </c>
      <c r="M71" s="36">
        <f t="shared" si="5"/>
        <v>3745</v>
      </c>
      <c r="N71" s="36">
        <f t="shared" si="6"/>
        <v>175390.833333333</v>
      </c>
      <c r="O71" s="17" t="s">
        <v>246</v>
      </c>
      <c r="P71" s="62">
        <f t="shared" si="10"/>
        <v>3745</v>
      </c>
    </row>
    <row r="72" s="2" customFormat="1" ht="40.5" spans="1:16">
      <c r="A72" s="2">
        <v>69</v>
      </c>
      <c r="B72" s="14">
        <v>50</v>
      </c>
      <c r="C72" s="53" t="s">
        <v>247</v>
      </c>
      <c r="D72" s="15" t="s">
        <v>29</v>
      </c>
      <c r="E72" s="54" t="s">
        <v>248</v>
      </c>
      <c r="F72" s="15" t="s">
        <v>249</v>
      </c>
      <c r="G72" s="17" t="s">
        <v>250</v>
      </c>
      <c r="H72" s="15" t="s">
        <v>251</v>
      </c>
      <c r="I72" s="54">
        <v>35.27</v>
      </c>
      <c r="J72" s="35">
        <v>35.27</v>
      </c>
      <c r="K72" s="36">
        <v>137095</v>
      </c>
      <c r="L72" s="17">
        <v>0.5</v>
      </c>
      <c r="M72" s="36">
        <f t="shared" si="5"/>
        <v>68547.5</v>
      </c>
      <c r="N72" s="36">
        <f t="shared" si="6"/>
        <v>2417670.325</v>
      </c>
      <c r="O72" s="17" t="s">
        <v>252</v>
      </c>
      <c r="P72" s="62">
        <f t="shared" ref="P72:P77" si="11">M72</f>
        <v>68547.5</v>
      </c>
    </row>
    <row r="73" s="2" customFormat="1" ht="30.4" spans="1:16">
      <c r="A73" s="2">
        <v>70</v>
      </c>
      <c r="B73" s="14">
        <v>51</v>
      </c>
      <c r="C73" s="53" t="s">
        <v>253</v>
      </c>
      <c r="D73" s="15" t="s">
        <v>254</v>
      </c>
      <c r="E73" s="54" t="s">
        <v>255</v>
      </c>
      <c r="F73" s="15" t="s">
        <v>256</v>
      </c>
      <c r="G73" s="17" t="s">
        <v>13</v>
      </c>
      <c r="H73" s="15" t="s">
        <v>257</v>
      </c>
      <c r="I73" s="54">
        <v>8.6</v>
      </c>
      <c r="J73" s="35">
        <v>8.6</v>
      </c>
      <c r="K73" s="36">
        <v>181409</v>
      </c>
      <c r="L73" s="17">
        <v>0.5</v>
      </c>
      <c r="M73" s="36">
        <f t="shared" si="5"/>
        <v>90704.5</v>
      </c>
      <c r="N73" s="36">
        <f t="shared" si="6"/>
        <v>780058.7</v>
      </c>
      <c r="O73" s="17" t="s">
        <v>258</v>
      </c>
      <c r="P73" s="62">
        <f t="shared" si="11"/>
        <v>90704.5</v>
      </c>
    </row>
    <row r="74" s="2" customFormat="1" ht="30.4" spans="1:16">
      <c r="A74" s="2">
        <v>71</v>
      </c>
      <c r="B74" s="14">
        <v>52</v>
      </c>
      <c r="C74" s="53" t="s">
        <v>259</v>
      </c>
      <c r="D74" s="15" t="s">
        <v>18</v>
      </c>
      <c r="E74" s="54" t="s">
        <v>260</v>
      </c>
      <c r="F74" s="15" t="s">
        <v>41</v>
      </c>
      <c r="G74" s="17" t="s">
        <v>13</v>
      </c>
      <c r="H74" s="15" t="s">
        <v>261</v>
      </c>
      <c r="I74" s="54">
        <v>3.48</v>
      </c>
      <c r="J74" s="35">
        <v>0.29</v>
      </c>
      <c r="K74" s="36">
        <v>46290</v>
      </c>
      <c r="L74" s="17">
        <v>0.5</v>
      </c>
      <c r="M74" s="36">
        <f t="shared" si="5"/>
        <v>23145</v>
      </c>
      <c r="N74" s="36">
        <f t="shared" si="6"/>
        <v>6712.05</v>
      </c>
      <c r="O74" s="17" t="s">
        <v>221</v>
      </c>
      <c r="P74" s="62">
        <f t="shared" si="11"/>
        <v>23145</v>
      </c>
    </row>
    <row r="75" s="2" customFormat="1" ht="20.25" spans="1:16">
      <c r="A75" s="2">
        <v>72</v>
      </c>
      <c r="B75" s="21">
        <v>53</v>
      </c>
      <c r="C75" s="53" t="s">
        <v>262</v>
      </c>
      <c r="D75" s="15" t="s">
        <v>51</v>
      </c>
      <c r="E75" s="54" t="s">
        <v>263</v>
      </c>
      <c r="F75" s="15" t="s">
        <v>264</v>
      </c>
      <c r="G75" s="17" t="s">
        <v>13</v>
      </c>
      <c r="H75" s="15" t="s">
        <v>245</v>
      </c>
      <c r="I75" s="54">
        <v>14.33</v>
      </c>
      <c r="J75" s="35">
        <v>0.7165</v>
      </c>
      <c r="K75" s="40">
        <v>1182323</v>
      </c>
      <c r="L75" s="17">
        <v>0.7</v>
      </c>
      <c r="M75" s="40">
        <f t="shared" si="5"/>
        <v>827626.1</v>
      </c>
      <c r="N75" s="40">
        <f t="shared" si="6"/>
        <v>592994.10065</v>
      </c>
      <c r="O75" s="17" t="s">
        <v>33</v>
      </c>
      <c r="P75" s="62">
        <f t="shared" si="11"/>
        <v>827626.1</v>
      </c>
    </row>
    <row r="76" s="2" customFormat="1" ht="20.25" spans="1:16">
      <c r="A76" s="2">
        <v>73</v>
      </c>
      <c r="B76" s="23"/>
      <c r="C76" s="53"/>
      <c r="D76" s="15"/>
      <c r="E76" s="54" t="s">
        <v>265</v>
      </c>
      <c r="F76" s="15"/>
      <c r="G76" s="17"/>
      <c r="H76" s="15"/>
      <c r="I76" s="54">
        <v>7.35</v>
      </c>
      <c r="J76" s="35">
        <v>0.735</v>
      </c>
      <c r="K76" s="41"/>
      <c r="L76" s="17"/>
      <c r="M76" s="41"/>
      <c r="N76" s="41"/>
      <c r="O76" s="17"/>
      <c r="P76" s="62"/>
    </row>
    <row r="77" s="2" customFormat="1" ht="20.25" spans="1:16">
      <c r="A77" s="2">
        <v>74</v>
      </c>
      <c r="B77" s="21">
        <v>54</v>
      </c>
      <c r="C77" s="53" t="s">
        <v>266</v>
      </c>
      <c r="D77" s="15" t="s">
        <v>51</v>
      </c>
      <c r="E77" s="54" t="s">
        <v>267</v>
      </c>
      <c r="F77" s="15" t="s">
        <v>268</v>
      </c>
      <c r="G77" s="17" t="s">
        <v>13</v>
      </c>
      <c r="H77" s="15" t="s">
        <v>269</v>
      </c>
      <c r="I77" s="54">
        <v>12.38</v>
      </c>
      <c r="J77" s="35">
        <v>0.619</v>
      </c>
      <c r="K77" s="40">
        <v>1055996</v>
      </c>
      <c r="L77" s="17">
        <v>0.6</v>
      </c>
      <c r="M77" s="40">
        <f>K77*L77</f>
        <v>633597.6</v>
      </c>
      <c r="N77" s="40">
        <f>M77*J77</f>
        <v>392196.9144</v>
      </c>
      <c r="O77" s="17" t="s">
        <v>221</v>
      </c>
      <c r="P77" s="62">
        <f t="shared" si="11"/>
        <v>633597.6</v>
      </c>
    </row>
    <row r="78" s="2" customFormat="1" ht="20.25" spans="1:16">
      <c r="A78" s="2">
        <v>75</v>
      </c>
      <c r="B78" s="23"/>
      <c r="C78" s="53"/>
      <c r="D78" s="15"/>
      <c r="E78" s="54" t="s">
        <v>270</v>
      </c>
      <c r="F78" s="15"/>
      <c r="G78" s="17"/>
      <c r="H78" s="15"/>
      <c r="I78" s="54">
        <v>6.35</v>
      </c>
      <c r="J78" s="35">
        <v>0.635</v>
      </c>
      <c r="K78" s="41"/>
      <c r="L78" s="17"/>
      <c r="M78" s="41"/>
      <c r="N78" s="41"/>
      <c r="O78" s="17"/>
      <c r="P78" s="62"/>
    </row>
    <row r="79" s="2" customFormat="1" ht="40.5" spans="1:16">
      <c r="A79" s="2">
        <v>76</v>
      </c>
      <c r="B79" s="14">
        <v>55</v>
      </c>
      <c r="C79" s="53" t="s">
        <v>271</v>
      </c>
      <c r="D79" s="15" t="s">
        <v>18</v>
      </c>
      <c r="E79" s="54" t="s">
        <v>272</v>
      </c>
      <c r="F79" s="15" t="s">
        <v>41</v>
      </c>
      <c r="G79" s="17" t="s">
        <v>13</v>
      </c>
      <c r="H79" s="15" t="s">
        <v>273</v>
      </c>
      <c r="I79" s="54">
        <v>2.85</v>
      </c>
      <c r="J79" s="35">
        <v>0.475</v>
      </c>
      <c r="K79" s="36">
        <v>1251943</v>
      </c>
      <c r="L79" s="17">
        <v>0.7</v>
      </c>
      <c r="M79" s="36">
        <f>K79*L79</f>
        <v>876360.1</v>
      </c>
      <c r="N79" s="36">
        <f>M79*J79</f>
        <v>416271.0475</v>
      </c>
      <c r="O79" s="17" t="s">
        <v>274</v>
      </c>
      <c r="P79" s="62">
        <f>M79</f>
        <v>876360.1</v>
      </c>
    </row>
  </sheetData>
  <autoFilter ref="A2:P79">
    <extLst/>
  </autoFilter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283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145946</v>
      </c>
      <c r="L3" s="17">
        <v>0.8</v>
      </c>
      <c r="M3" s="36">
        <f t="shared" ref="M3:M7" si="0">K3*L3</f>
        <v>116756.8</v>
      </c>
      <c r="N3" s="36">
        <f t="shared" ref="N3:N7" si="1">M3*J3</f>
        <v>169047.166857143</v>
      </c>
      <c r="O3" s="17" t="s">
        <v>22</v>
      </c>
      <c r="P3" s="37">
        <f t="shared" ref="P3:P7" si="2">M3</f>
        <v>116756.8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2632</v>
      </c>
      <c r="L4" s="17">
        <v>0.8</v>
      </c>
      <c r="M4" s="36">
        <f t="shared" si="0"/>
        <v>2105.6</v>
      </c>
      <c r="N4" s="36">
        <f t="shared" si="1"/>
        <v>7453.824</v>
      </c>
      <c r="O4" s="17" t="s">
        <v>27</v>
      </c>
      <c r="P4" s="37">
        <f t="shared" si="2"/>
        <v>2105.6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330</v>
      </c>
      <c r="L5" s="38">
        <v>0.6</v>
      </c>
      <c r="M5" s="36">
        <f t="shared" si="0"/>
        <v>198</v>
      </c>
      <c r="N5" s="36">
        <f t="shared" si="1"/>
        <v>51480</v>
      </c>
      <c r="O5" s="18" t="s">
        <v>33</v>
      </c>
      <c r="P5" s="39">
        <f t="shared" si="2"/>
        <v>198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993775.333333333</v>
      </c>
      <c r="L6" s="17">
        <v>0.8</v>
      </c>
      <c r="M6" s="36">
        <f t="shared" si="0"/>
        <v>795020.266666666</v>
      </c>
      <c r="N6" s="36">
        <f t="shared" si="1"/>
        <v>789631.79597037</v>
      </c>
      <c r="O6" s="17" t="s">
        <v>38</v>
      </c>
      <c r="P6" s="37">
        <f t="shared" si="2"/>
        <v>795020.266666666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521769</v>
      </c>
      <c r="L7" s="38">
        <v>0.7</v>
      </c>
      <c r="M7" s="40">
        <f t="shared" si="0"/>
        <v>365238.3</v>
      </c>
      <c r="N7" s="40">
        <f t="shared" si="1"/>
        <v>27392.8725</v>
      </c>
      <c r="O7" s="18" t="s">
        <v>43</v>
      </c>
      <c r="P7" s="39">
        <f t="shared" si="2"/>
        <v>365238.3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0</v>
      </c>
      <c r="L9" s="17">
        <v>0.8</v>
      </c>
      <c r="M9" s="36">
        <f t="shared" ref="M9:M12" si="3">K9*L9</f>
        <v>0</v>
      </c>
      <c r="N9" s="36">
        <f t="shared" ref="N9:N12" si="4">M9*J9</f>
        <v>0</v>
      </c>
      <c r="O9" s="17" t="s">
        <v>49</v>
      </c>
      <c r="P9" s="37">
        <f>M9</f>
        <v>0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446788</v>
      </c>
      <c r="L10" s="17">
        <v>0.6</v>
      </c>
      <c r="M10" s="40">
        <f t="shared" si="3"/>
        <v>268072.8</v>
      </c>
      <c r="N10" s="40">
        <f t="shared" si="4"/>
        <v>32360.2165714286</v>
      </c>
      <c r="O10" s="17" t="s">
        <v>55</v>
      </c>
      <c r="P10" s="37">
        <f>M10/2+M12</f>
        <v>1578164.4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2406880</v>
      </c>
      <c r="L12" s="17">
        <v>0.6</v>
      </c>
      <c r="M12" s="40">
        <f t="shared" si="3"/>
        <v>1444128</v>
      </c>
      <c r="N12" s="40">
        <f t="shared" si="4"/>
        <v>289341.36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613777</v>
      </c>
      <c r="L14" s="17">
        <v>0.8</v>
      </c>
      <c r="M14" s="36">
        <f t="shared" ref="M14:M20" si="5">K14*L14</f>
        <v>491021.6</v>
      </c>
      <c r="N14" s="36">
        <f t="shared" ref="N14:N20" si="6">M14*J14</f>
        <v>131593.7888</v>
      </c>
      <c r="O14" s="17" t="s">
        <v>64</v>
      </c>
      <c r="P14" s="37">
        <f t="shared" ref="P14:P20" si="7">M14</f>
        <v>491021.6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26310</v>
      </c>
      <c r="L15" s="38">
        <v>0.8</v>
      </c>
      <c r="M15" s="36">
        <f t="shared" si="5"/>
        <v>21048</v>
      </c>
      <c r="N15" s="36">
        <f t="shared" si="6"/>
        <v>2736.24</v>
      </c>
      <c r="O15" s="18" t="s">
        <v>70</v>
      </c>
      <c r="P15" s="39">
        <f t="shared" si="7"/>
        <v>21048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23932</v>
      </c>
      <c r="L16" s="38">
        <v>0.6</v>
      </c>
      <c r="M16" s="36">
        <f t="shared" si="5"/>
        <v>14359.2</v>
      </c>
      <c r="N16" s="36">
        <f t="shared" si="6"/>
        <v>6778.739</v>
      </c>
      <c r="O16" s="18" t="s">
        <v>49</v>
      </c>
      <c r="P16" s="39">
        <f t="shared" si="7"/>
        <v>14359.2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816159</v>
      </c>
      <c r="L17" s="38">
        <v>0.7</v>
      </c>
      <c r="M17" s="36">
        <f t="shared" si="5"/>
        <v>571311.3</v>
      </c>
      <c r="N17" s="36">
        <f t="shared" si="6"/>
        <v>90838.4967</v>
      </c>
      <c r="O17" s="18" t="s">
        <v>79</v>
      </c>
      <c r="P17" s="39">
        <f t="shared" si="7"/>
        <v>571311.3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5686747</v>
      </c>
      <c r="L18" s="17">
        <v>0.8</v>
      </c>
      <c r="M18" s="36">
        <f t="shared" si="5"/>
        <v>4549397.6</v>
      </c>
      <c r="N18" s="36">
        <f t="shared" si="6"/>
        <v>388973.4948</v>
      </c>
      <c r="O18" s="17" t="s">
        <v>85</v>
      </c>
      <c r="P18" s="37">
        <f t="shared" si="7"/>
        <v>4549397.6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8559950</v>
      </c>
      <c r="L19" s="17">
        <v>0.8</v>
      </c>
      <c r="M19" s="36">
        <f t="shared" si="5"/>
        <v>6847960</v>
      </c>
      <c r="N19" s="36">
        <f t="shared" si="6"/>
        <v>388051.066666667</v>
      </c>
      <c r="O19" s="17" t="s">
        <v>85</v>
      </c>
      <c r="P19" s="37">
        <f t="shared" si="7"/>
        <v>6847960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148149</v>
      </c>
      <c r="L20" s="38">
        <v>0.7</v>
      </c>
      <c r="M20" s="40">
        <f t="shared" si="5"/>
        <v>103704.3</v>
      </c>
      <c r="N20" s="40">
        <f t="shared" si="6"/>
        <v>106815.429</v>
      </c>
      <c r="O20" s="18" t="s">
        <v>92</v>
      </c>
      <c r="P20" s="39">
        <f t="shared" si="7"/>
        <v>103704.3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1000</v>
      </c>
      <c r="L22" s="38">
        <v>0.6</v>
      </c>
      <c r="M22" s="36">
        <f t="shared" ref="M22:M38" si="8">K22*L22</f>
        <v>600</v>
      </c>
      <c r="N22" s="36">
        <f t="shared" ref="N22:N39" si="9">M22*J22</f>
        <v>1478.57142857143</v>
      </c>
      <c r="O22" s="18" t="s">
        <v>22</v>
      </c>
      <c r="P22" s="39">
        <f t="shared" ref="P22:P24" si="10">M22</f>
        <v>600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281075</v>
      </c>
      <c r="L23" s="17">
        <v>0.8</v>
      </c>
      <c r="M23" s="36">
        <f t="shared" si="8"/>
        <v>224860</v>
      </c>
      <c r="N23" s="36">
        <f t="shared" si="9"/>
        <v>78701</v>
      </c>
      <c r="O23" s="17" t="s">
        <v>49</v>
      </c>
      <c r="P23" s="37">
        <f t="shared" si="10"/>
        <v>224860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131336</v>
      </c>
      <c r="L24" s="38">
        <v>0.6</v>
      </c>
      <c r="M24" s="36">
        <f t="shared" si="8"/>
        <v>78801.6</v>
      </c>
      <c r="N24" s="36">
        <f t="shared" si="9"/>
        <v>112010.845714286</v>
      </c>
      <c r="O24" s="18" t="s">
        <v>55</v>
      </c>
      <c r="P24" s="39">
        <f t="shared" si="10"/>
        <v>78801.6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0</v>
      </c>
      <c r="L25" s="38">
        <v>0.5</v>
      </c>
      <c r="M25" s="36">
        <f t="shared" si="8"/>
        <v>0</v>
      </c>
      <c r="N25" s="36">
        <f t="shared" si="9"/>
        <v>0</v>
      </c>
      <c r="O25" s="18" t="s">
        <v>107</v>
      </c>
      <c r="P25" s="39">
        <f>K25/2+K26+K27*2</f>
        <v>256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0</v>
      </c>
      <c r="L26" s="38">
        <v>0.5</v>
      </c>
      <c r="M26" s="36">
        <f t="shared" si="8"/>
        <v>0</v>
      </c>
      <c r="N26" s="36">
        <f t="shared" si="9"/>
        <v>0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128</v>
      </c>
      <c r="L27" s="38">
        <v>0.5</v>
      </c>
      <c r="M27" s="36">
        <f t="shared" si="8"/>
        <v>64</v>
      </c>
      <c r="N27" s="36">
        <f t="shared" si="9"/>
        <v>405.12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3696041</v>
      </c>
      <c r="L28" s="17">
        <v>0.6</v>
      </c>
      <c r="M28" s="36">
        <f t="shared" si="8"/>
        <v>2217624.6</v>
      </c>
      <c r="N28" s="36">
        <f t="shared" si="9"/>
        <v>391318.340874999</v>
      </c>
      <c r="O28" s="17" t="s">
        <v>114</v>
      </c>
      <c r="P28" s="37">
        <f>M28</f>
        <v>2217624.6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265223.4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442039</v>
      </c>
      <c r="L30" s="38">
        <v>0.6</v>
      </c>
      <c r="M30" s="36">
        <f t="shared" si="8"/>
        <v>265223.4</v>
      </c>
      <c r="N30" s="36">
        <f t="shared" si="9"/>
        <v>596752.65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363930</v>
      </c>
      <c r="L31" s="17">
        <v>0.8</v>
      </c>
      <c r="M31" s="36">
        <f t="shared" si="8"/>
        <v>291144</v>
      </c>
      <c r="N31" s="36">
        <f t="shared" si="9"/>
        <v>6696.312</v>
      </c>
      <c r="O31" s="17" t="s">
        <v>122</v>
      </c>
      <c r="P31" s="37">
        <f t="shared" ref="P31:P38" si="11">M31</f>
        <v>291144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57100</v>
      </c>
      <c r="L32" s="17">
        <v>0.7</v>
      </c>
      <c r="M32" s="36">
        <f t="shared" si="8"/>
        <v>39970</v>
      </c>
      <c r="N32" s="36">
        <f t="shared" si="9"/>
        <v>15702.5</v>
      </c>
      <c r="O32" s="17" t="s">
        <v>127</v>
      </c>
      <c r="P32" s="37">
        <f>M32/4+M33+M34*2</f>
        <v>753351.9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1035142</v>
      </c>
      <c r="L33" s="17">
        <v>0.7</v>
      </c>
      <c r="M33" s="36">
        <f t="shared" si="8"/>
        <v>724599.4</v>
      </c>
      <c r="N33" s="36">
        <f t="shared" si="9"/>
        <v>820246.5208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13400</v>
      </c>
      <c r="L34" s="17">
        <v>0.7</v>
      </c>
      <c r="M34" s="36">
        <f t="shared" si="8"/>
        <v>9380</v>
      </c>
      <c r="N34" s="36">
        <f t="shared" si="9"/>
        <v>18472.7375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280452</v>
      </c>
      <c r="L35" s="38">
        <v>0.6</v>
      </c>
      <c r="M35" s="36">
        <f t="shared" si="8"/>
        <v>168271.2</v>
      </c>
      <c r="N35" s="36">
        <f t="shared" si="9"/>
        <v>481704.3552</v>
      </c>
      <c r="O35" s="18" t="s">
        <v>27</v>
      </c>
      <c r="P35" s="39">
        <f t="shared" si="11"/>
        <v>168271.2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2782520</v>
      </c>
      <c r="L36" s="38">
        <v>0.6</v>
      </c>
      <c r="M36" s="36">
        <f t="shared" si="8"/>
        <v>1669512</v>
      </c>
      <c r="N36" s="36">
        <f t="shared" si="9"/>
        <v>26378.2896</v>
      </c>
      <c r="O36" s="18" t="s">
        <v>122</v>
      </c>
      <c r="P36" s="39">
        <f t="shared" si="11"/>
        <v>1669512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4912</v>
      </c>
      <c r="L37" s="38">
        <v>0.8</v>
      </c>
      <c r="M37" s="36">
        <f t="shared" si="8"/>
        <v>3929.6</v>
      </c>
      <c r="N37" s="36">
        <f t="shared" si="9"/>
        <v>647.074133333335</v>
      </c>
      <c r="O37" s="18" t="s">
        <v>79</v>
      </c>
      <c r="P37" s="39">
        <f t="shared" si="11"/>
        <v>3929.6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11560</v>
      </c>
      <c r="L38" s="43">
        <v>0.8</v>
      </c>
      <c r="M38" s="36">
        <f t="shared" si="8"/>
        <v>9248</v>
      </c>
      <c r="N38" s="36">
        <f t="shared" si="9"/>
        <v>1282.38933333334</v>
      </c>
      <c r="O38" s="44" t="s">
        <v>140</v>
      </c>
      <c r="P38" s="45">
        <f t="shared" si="11"/>
        <v>9248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116524</v>
      </c>
      <c r="L39" s="46">
        <v>0.8</v>
      </c>
      <c r="M39" s="40">
        <f t="shared" ref="M39:M56" si="12">K39*L39</f>
        <v>93219.2</v>
      </c>
      <c r="N39" s="40">
        <f t="shared" si="9"/>
        <v>65320.0251428572</v>
      </c>
      <c r="O39" s="17" t="s">
        <v>49</v>
      </c>
      <c r="P39" s="37">
        <f t="shared" ref="P39:P44" si="13">M39</f>
        <v>93219.2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100762</v>
      </c>
      <c r="L41" s="38">
        <v>0.7</v>
      </c>
      <c r="M41" s="40">
        <f t="shared" si="12"/>
        <v>70533.4</v>
      </c>
      <c r="N41" s="40">
        <f t="shared" ref="N41:N56" si="14">M41*J41</f>
        <v>112571.3064</v>
      </c>
      <c r="O41" s="18" t="s">
        <v>149</v>
      </c>
      <c r="P41" s="39">
        <f t="shared" si="13"/>
        <v>70533.4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66962</v>
      </c>
      <c r="L44" s="38">
        <v>0.8</v>
      </c>
      <c r="M44" s="36">
        <f t="shared" si="12"/>
        <v>53569.6</v>
      </c>
      <c r="N44" s="36">
        <f t="shared" si="14"/>
        <v>20356.448</v>
      </c>
      <c r="O44" s="18" t="s">
        <v>155</v>
      </c>
      <c r="P44" s="39">
        <f t="shared" si="13"/>
        <v>53569.6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0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0</v>
      </c>
      <c r="L46" s="17">
        <v>0.7</v>
      </c>
      <c r="M46" s="36">
        <f t="shared" si="12"/>
        <v>0</v>
      </c>
      <c r="N46" s="36">
        <f t="shared" si="14"/>
        <v>0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761474</v>
      </c>
      <c r="L47" s="38">
        <v>0.8</v>
      </c>
      <c r="M47" s="36">
        <f t="shared" si="12"/>
        <v>609179.2</v>
      </c>
      <c r="N47" s="36">
        <f t="shared" si="14"/>
        <v>47719.0373333333</v>
      </c>
      <c r="O47" s="18" t="s">
        <v>55</v>
      </c>
      <c r="P47" s="39">
        <f t="shared" ref="P47:P56" si="15">M47</f>
        <v>609179.2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430086</v>
      </c>
      <c r="L48" s="17">
        <v>0.8</v>
      </c>
      <c r="M48" s="36">
        <f t="shared" si="12"/>
        <v>344068.8</v>
      </c>
      <c r="N48" s="36">
        <f t="shared" si="14"/>
        <v>134186.832</v>
      </c>
      <c r="O48" s="17" t="s">
        <v>70</v>
      </c>
      <c r="P48" s="37">
        <f t="shared" si="15"/>
        <v>344068.8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273710</v>
      </c>
      <c r="L49" s="38">
        <v>0.6</v>
      </c>
      <c r="M49" s="36">
        <f t="shared" si="12"/>
        <v>164226</v>
      </c>
      <c r="N49" s="36">
        <f t="shared" si="14"/>
        <v>228274.14</v>
      </c>
      <c r="O49" s="18" t="s">
        <v>107</v>
      </c>
      <c r="P49" s="39">
        <f t="shared" si="15"/>
        <v>164226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598419</v>
      </c>
      <c r="L50" s="17">
        <v>0.8</v>
      </c>
      <c r="M50" s="36">
        <f t="shared" si="12"/>
        <v>478735.2</v>
      </c>
      <c r="N50" s="36">
        <f t="shared" si="14"/>
        <v>240963.384</v>
      </c>
      <c r="O50" s="17" t="s">
        <v>175</v>
      </c>
      <c r="P50" s="37">
        <f t="shared" si="15"/>
        <v>478735.2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1944992</v>
      </c>
      <c r="L51" s="17">
        <v>0.8</v>
      </c>
      <c r="M51" s="36">
        <f t="shared" si="12"/>
        <v>1555993.6</v>
      </c>
      <c r="N51" s="36">
        <f t="shared" si="14"/>
        <v>186252.43392</v>
      </c>
      <c r="O51" s="17" t="s">
        <v>85</v>
      </c>
      <c r="P51" s="37">
        <f t="shared" si="15"/>
        <v>1555993.6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386808</v>
      </c>
      <c r="L52" s="38">
        <v>0.8</v>
      </c>
      <c r="M52" s="36">
        <f t="shared" si="12"/>
        <v>309446.4</v>
      </c>
      <c r="N52" s="36">
        <f t="shared" si="14"/>
        <v>194951.232</v>
      </c>
      <c r="O52" s="18" t="s">
        <v>184</v>
      </c>
      <c r="P52" s="39">
        <f t="shared" si="15"/>
        <v>309446.4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0</v>
      </c>
      <c r="L53" s="17">
        <v>0.8</v>
      </c>
      <c r="M53" s="36">
        <f t="shared" si="12"/>
        <v>0</v>
      </c>
      <c r="N53" s="36">
        <f t="shared" si="14"/>
        <v>0</v>
      </c>
      <c r="O53" s="17" t="s">
        <v>49</v>
      </c>
      <c r="P53" s="37">
        <f t="shared" si="15"/>
        <v>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142880</v>
      </c>
      <c r="L54" s="17">
        <v>0.8</v>
      </c>
      <c r="M54" s="36">
        <f t="shared" si="12"/>
        <v>114304</v>
      </c>
      <c r="N54" s="36">
        <f t="shared" si="14"/>
        <v>134650.112</v>
      </c>
      <c r="O54" s="17" t="s">
        <v>107</v>
      </c>
      <c r="P54" s="37">
        <f t="shared" si="15"/>
        <v>114304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505479</v>
      </c>
      <c r="L55" s="17">
        <v>0.8</v>
      </c>
      <c r="M55" s="36">
        <f t="shared" si="12"/>
        <v>404383.2</v>
      </c>
      <c r="N55" s="36">
        <f t="shared" si="14"/>
        <v>33038.10744</v>
      </c>
      <c r="O55" s="17" t="s">
        <v>79</v>
      </c>
      <c r="P55" s="37">
        <f t="shared" si="15"/>
        <v>404383.2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303992</v>
      </c>
      <c r="L56" s="17">
        <v>0.6</v>
      </c>
      <c r="M56" s="40">
        <f t="shared" si="12"/>
        <v>182395.2</v>
      </c>
      <c r="N56" s="40">
        <f t="shared" si="14"/>
        <v>456899.976</v>
      </c>
      <c r="O56" s="17" t="s">
        <v>55</v>
      </c>
      <c r="P56" s="37">
        <f t="shared" si="15"/>
        <v>182395.2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251353</v>
      </c>
      <c r="L58" s="17">
        <v>0.8</v>
      </c>
      <c r="M58" s="36">
        <f t="shared" ref="M58:M75" si="16">K58*L58</f>
        <v>201082.4</v>
      </c>
      <c r="N58" s="36">
        <f t="shared" ref="N58:N75" si="17">M58*J58</f>
        <v>44740.834</v>
      </c>
      <c r="O58" s="17" t="s">
        <v>79</v>
      </c>
      <c r="P58" s="37">
        <f t="shared" ref="P58:P62" si="18">M58</f>
        <v>201082.4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4609838</v>
      </c>
      <c r="L59" s="38">
        <v>0.8</v>
      </c>
      <c r="M59" s="40">
        <f t="shared" si="16"/>
        <v>3687870.4</v>
      </c>
      <c r="N59" s="40">
        <f t="shared" si="17"/>
        <v>626937.968</v>
      </c>
      <c r="O59" s="18" t="s">
        <v>205</v>
      </c>
      <c r="P59" s="39">
        <f t="shared" si="18"/>
        <v>3687870.4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0</v>
      </c>
      <c r="L62" s="17">
        <v>0.6</v>
      </c>
      <c r="M62" s="36">
        <f t="shared" si="16"/>
        <v>0</v>
      </c>
      <c r="N62" s="36">
        <f t="shared" si="17"/>
        <v>0</v>
      </c>
      <c r="O62" s="17" t="s">
        <v>43</v>
      </c>
      <c r="P62" s="37">
        <f t="shared" si="18"/>
        <v>0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11004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18340</v>
      </c>
      <c r="L64" s="17">
        <v>0.6</v>
      </c>
      <c r="M64" s="36">
        <f t="shared" si="16"/>
        <v>11004</v>
      </c>
      <c r="N64" s="36">
        <f t="shared" si="17"/>
        <v>27994.176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368000</v>
      </c>
      <c r="L66" s="38">
        <v>0.7</v>
      </c>
      <c r="M66" s="36">
        <f t="shared" si="16"/>
        <v>257600</v>
      </c>
      <c r="N66" s="36">
        <f t="shared" si="17"/>
        <v>29804.32</v>
      </c>
      <c r="O66" s="18" t="s">
        <v>221</v>
      </c>
      <c r="P66" s="39">
        <f t="shared" ref="P66:P75" si="19">M66</f>
        <v>257600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23650</v>
      </c>
      <c r="L67" s="38">
        <v>0.6</v>
      </c>
      <c r="M67" s="36">
        <f t="shared" si="16"/>
        <v>14190</v>
      </c>
      <c r="N67" s="36">
        <f t="shared" si="17"/>
        <v>8716.71428571428</v>
      </c>
      <c r="O67" s="18" t="s">
        <v>226</v>
      </c>
      <c r="P67" s="39">
        <f t="shared" si="19"/>
        <v>14190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375</v>
      </c>
      <c r="L68" s="38">
        <v>0.6</v>
      </c>
      <c r="M68" s="36">
        <f t="shared" si="16"/>
        <v>225</v>
      </c>
      <c r="N68" s="36">
        <f t="shared" si="17"/>
        <v>8550</v>
      </c>
      <c r="O68" s="18" t="s">
        <v>232</v>
      </c>
      <c r="P68" s="39">
        <f t="shared" si="19"/>
        <v>225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0</v>
      </c>
      <c r="L69" s="38">
        <v>0.8</v>
      </c>
      <c r="M69" s="36">
        <f t="shared" si="16"/>
        <v>0</v>
      </c>
      <c r="N69" s="36">
        <f t="shared" si="17"/>
        <v>0</v>
      </c>
      <c r="O69" s="18" t="s">
        <v>236</v>
      </c>
      <c r="P69" s="39">
        <f t="shared" si="19"/>
        <v>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35964</v>
      </c>
      <c r="L70" s="17">
        <v>0.5</v>
      </c>
      <c r="M70" s="36">
        <f t="shared" si="16"/>
        <v>17982</v>
      </c>
      <c r="N70" s="36">
        <f t="shared" si="17"/>
        <v>3154.34250000001</v>
      </c>
      <c r="O70" s="17" t="s">
        <v>241</v>
      </c>
      <c r="P70" s="37">
        <f t="shared" si="19"/>
        <v>17982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0</v>
      </c>
      <c r="L71" s="17">
        <v>0.5</v>
      </c>
      <c r="M71" s="36">
        <f t="shared" si="16"/>
        <v>0</v>
      </c>
      <c r="N71" s="36">
        <f t="shared" si="17"/>
        <v>0</v>
      </c>
      <c r="O71" s="17" t="s">
        <v>246</v>
      </c>
      <c r="P71" s="37">
        <f t="shared" si="19"/>
        <v>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8814</v>
      </c>
      <c r="L72" s="17">
        <v>0.5</v>
      </c>
      <c r="M72" s="36">
        <f t="shared" si="16"/>
        <v>4407</v>
      </c>
      <c r="N72" s="36">
        <f t="shared" si="17"/>
        <v>155434.89</v>
      </c>
      <c r="O72" s="17" t="s">
        <v>252</v>
      </c>
      <c r="P72" s="37">
        <f t="shared" si="19"/>
        <v>4407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28370</v>
      </c>
      <c r="L73" s="17">
        <v>0.5</v>
      </c>
      <c r="M73" s="36">
        <f t="shared" si="16"/>
        <v>14185</v>
      </c>
      <c r="N73" s="36">
        <f t="shared" si="17"/>
        <v>121991</v>
      </c>
      <c r="O73" s="17" t="s">
        <v>258</v>
      </c>
      <c r="P73" s="37">
        <f t="shared" si="19"/>
        <v>14185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44898</v>
      </c>
      <c r="L74" s="17">
        <v>0.5</v>
      </c>
      <c r="M74" s="36">
        <f t="shared" si="16"/>
        <v>22449</v>
      </c>
      <c r="N74" s="36">
        <f t="shared" si="17"/>
        <v>6510.21</v>
      </c>
      <c r="O74" s="17" t="s">
        <v>221</v>
      </c>
      <c r="P74" s="37">
        <f t="shared" si="19"/>
        <v>22449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208843</v>
      </c>
      <c r="L75" s="17">
        <v>0.7</v>
      </c>
      <c r="M75" s="40">
        <f t="shared" si="16"/>
        <v>146190.1</v>
      </c>
      <c r="N75" s="40">
        <f t="shared" si="17"/>
        <v>104745.20665</v>
      </c>
      <c r="O75" s="17" t="s">
        <v>33</v>
      </c>
      <c r="P75" s="37">
        <f t="shared" si="19"/>
        <v>146190.1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274709</v>
      </c>
      <c r="L77" s="17">
        <v>0.6</v>
      </c>
      <c r="M77" s="40">
        <f>K77*L77</f>
        <v>164825.4</v>
      </c>
      <c r="N77" s="40">
        <f>M77*J77</f>
        <v>102026.9226</v>
      </c>
      <c r="O77" s="17" t="s">
        <v>221</v>
      </c>
      <c r="P77" s="37">
        <f>M77</f>
        <v>164825.4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172906</v>
      </c>
      <c r="L79" s="17">
        <v>0.7</v>
      </c>
      <c r="M79" s="36">
        <f>K79*L79</f>
        <v>121034.2</v>
      </c>
      <c r="N79" s="36">
        <f>M79*J79</f>
        <v>57491.245</v>
      </c>
      <c r="O79" s="17" t="s">
        <v>274</v>
      </c>
      <c r="P79" s="37">
        <f>M79</f>
        <v>121034.2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284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59998</v>
      </c>
      <c r="L3" s="17">
        <v>0.8</v>
      </c>
      <c r="M3" s="36">
        <f t="shared" ref="M3:M7" si="0">K3*L3</f>
        <v>47998.4</v>
      </c>
      <c r="N3" s="36">
        <f t="shared" ref="N3:N7" si="1">M3*J3</f>
        <v>69494.8262857141</v>
      </c>
      <c r="O3" s="17" t="s">
        <v>22</v>
      </c>
      <c r="P3" s="37">
        <f t="shared" ref="P3:P7" si="2">M3</f>
        <v>47998.4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700</v>
      </c>
      <c r="L4" s="17">
        <v>0.8</v>
      </c>
      <c r="M4" s="36">
        <f t="shared" si="0"/>
        <v>560</v>
      </c>
      <c r="N4" s="36">
        <f t="shared" si="1"/>
        <v>1982.4</v>
      </c>
      <c r="O4" s="17" t="s">
        <v>27</v>
      </c>
      <c r="P4" s="37">
        <f t="shared" si="2"/>
        <v>560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0</v>
      </c>
      <c r="L5" s="38">
        <v>0.6</v>
      </c>
      <c r="M5" s="36">
        <f t="shared" si="0"/>
        <v>0</v>
      </c>
      <c r="N5" s="36">
        <f t="shared" si="1"/>
        <v>0</v>
      </c>
      <c r="O5" s="18" t="s">
        <v>33</v>
      </c>
      <c r="P5" s="39">
        <f t="shared" si="2"/>
        <v>0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221183</v>
      </c>
      <c r="L6" s="17">
        <v>0.8</v>
      </c>
      <c r="M6" s="36">
        <f t="shared" si="0"/>
        <v>176946.4</v>
      </c>
      <c r="N6" s="36">
        <f t="shared" si="1"/>
        <v>175747.096622222</v>
      </c>
      <c r="O6" s="17" t="s">
        <v>38</v>
      </c>
      <c r="P6" s="37">
        <f t="shared" si="2"/>
        <v>176946.4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1584235</v>
      </c>
      <c r="L7" s="38">
        <v>0.7</v>
      </c>
      <c r="M7" s="40">
        <f t="shared" si="0"/>
        <v>1108964.5</v>
      </c>
      <c r="N7" s="40">
        <f t="shared" si="1"/>
        <v>83172.3375</v>
      </c>
      <c r="O7" s="18" t="s">
        <v>43</v>
      </c>
      <c r="P7" s="39">
        <f t="shared" si="2"/>
        <v>1108964.5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34250</v>
      </c>
      <c r="L9" s="17">
        <v>0.8</v>
      </c>
      <c r="M9" s="36">
        <f t="shared" ref="M9:M12" si="3">K9*L9</f>
        <v>27400</v>
      </c>
      <c r="N9" s="36">
        <f t="shared" ref="N9:N12" si="4">M9*J9</f>
        <v>25853.8571428571</v>
      </c>
      <c r="O9" s="17" t="s">
        <v>49</v>
      </c>
      <c r="P9" s="37">
        <f>M9</f>
        <v>27400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1731280</v>
      </c>
      <c r="L10" s="17">
        <v>0.6</v>
      </c>
      <c r="M10" s="40">
        <f t="shared" si="3"/>
        <v>1038768</v>
      </c>
      <c r="N10" s="40">
        <f t="shared" si="4"/>
        <v>125394.137142857</v>
      </c>
      <c r="O10" s="17" t="s">
        <v>55</v>
      </c>
      <c r="P10" s="37">
        <f>M10/2+M12</f>
        <v>5823477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8840155</v>
      </c>
      <c r="L12" s="17">
        <v>0.6</v>
      </c>
      <c r="M12" s="40">
        <f t="shared" si="3"/>
        <v>5304093</v>
      </c>
      <c r="N12" s="40">
        <f t="shared" si="4"/>
        <v>1062712.91892857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1791065</v>
      </c>
      <c r="L14" s="17">
        <v>0.8</v>
      </c>
      <c r="M14" s="36">
        <f t="shared" ref="M14:M20" si="5">K14*L14</f>
        <v>1432852</v>
      </c>
      <c r="N14" s="36">
        <f t="shared" ref="N14:N20" si="6">M14*J14</f>
        <v>384004.336</v>
      </c>
      <c r="O14" s="17" t="s">
        <v>64</v>
      </c>
      <c r="P14" s="37">
        <f t="shared" ref="P14:P20" si="7">M14</f>
        <v>1432852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490959</v>
      </c>
      <c r="L15" s="38">
        <v>0.8</v>
      </c>
      <c r="M15" s="36">
        <f t="shared" si="5"/>
        <v>392767.2</v>
      </c>
      <c r="N15" s="36">
        <f t="shared" si="6"/>
        <v>51059.736</v>
      </c>
      <c r="O15" s="18" t="s">
        <v>70</v>
      </c>
      <c r="P15" s="39">
        <f t="shared" si="7"/>
        <v>392767.2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31410</v>
      </c>
      <c r="L16" s="38">
        <v>0.6</v>
      </c>
      <c r="M16" s="36">
        <f t="shared" si="5"/>
        <v>18846</v>
      </c>
      <c r="N16" s="36">
        <f t="shared" si="6"/>
        <v>8896.88249999999</v>
      </c>
      <c r="O16" s="18" t="s">
        <v>49</v>
      </c>
      <c r="P16" s="39">
        <f t="shared" si="7"/>
        <v>18846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2753126</v>
      </c>
      <c r="L17" s="38">
        <v>0.7</v>
      </c>
      <c r="M17" s="36">
        <f t="shared" si="5"/>
        <v>1927188.2</v>
      </c>
      <c r="N17" s="36">
        <f t="shared" si="6"/>
        <v>306422.9238</v>
      </c>
      <c r="O17" s="18" t="s">
        <v>79</v>
      </c>
      <c r="P17" s="39">
        <f t="shared" si="7"/>
        <v>1927188.2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6272583</v>
      </c>
      <c r="L18" s="17">
        <v>0.8</v>
      </c>
      <c r="M18" s="36">
        <f t="shared" si="5"/>
        <v>5018066.4</v>
      </c>
      <c r="N18" s="36">
        <f t="shared" si="6"/>
        <v>429044.6772</v>
      </c>
      <c r="O18" s="17" t="s">
        <v>85</v>
      </c>
      <c r="P18" s="37">
        <f t="shared" si="7"/>
        <v>5018066.4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13374836</v>
      </c>
      <c r="L19" s="17">
        <v>0.8</v>
      </c>
      <c r="M19" s="36">
        <f t="shared" si="5"/>
        <v>10699868.8</v>
      </c>
      <c r="N19" s="36">
        <f t="shared" si="6"/>
        <v>606325.898666667</v>
      </c>
      <c r="O19" s="17" t="s">
        <v>85</v>
      </c>
      <c r="P19" s="37">
        <f t="shared" si="7"/>
        <v>10699868.8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92894</v>
      </c>
      <c r="L20" s="38">
        <v>0.7</v>
      </c>
      <c r="M20" s="40">
        <f t="shared" si="5"/>
        <v>65025.8</v>
      </c>
      <c r="N20" s="40">
        <f t="shared" si="6"/>
        <v>66976.574</v>
      </c>
      <c r="O20" s="18" t="s">
        <v>92</v>
      </c>
      <c r="P20" s="39">
        <f t="shared" si="7"/>
        <v>65025.8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0</v>
      </c>
      <c r="L22" s="38">
        <v>0.6</v>
      </c>
      <c r="M22" s="36">
        <f t="shared" ref="M22:M38" si="8">K22*L22</f>
        <v>0</v>
      </c>
      <c r="N22" s="36">
        <f t="shared" ref="N22:N39" si="9">M22*J22</f>
        <v>0</v>
      </c>
      <c r="O22" s="18" t="s">
        <v>22</v>
      </c>
      <c r="P22" s="39">
        <f t="shared" ref="P22:P24" si="10">M22</f>
        <v>0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56836</v>
      </c>
      <c r="L23" s="17">
        <v>0.8</v>
      </c>
      <c r="M23" s="36">
        <f t="shared" si="8"/>
        <v>45468.8</v>
      </c>
      <c r="N23" s="36">
        <f t="shared" si="9"/>
        <v>15914.08</v>
      </c>
      <c r="O23" s="17" t="s">
        <v>49</v>
      </c>
      <c r="P23" s="37">
        <f t="shared" si="10"/>
        <v>45468.8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4690</v>
      </c>
      <c r="L24" s="38">
        <v>0.6</v>
      </c>
      <c r="M24" s="36">
        <f t="shared" si="8"/>
        <v>2814</v>
      </c>
      <c r="N24" s="36">
        <f t="shared" si="9"/>
        <v>3999.9</v>
      </c>
      <c r="O24" s="18" t="s">
        <v>55</v>
      </c>
      <c r="P24" s="39">
        <f t="shared" si="10"/>
        <v>2814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0</v>
      </c>
      <c r="L25" s="38">
        <v>0.5</v>
      </c>
      <c r="M25" s="36">
        <f t="shared" si="8"/>
        <v>0</v>
      </c>
      <c r="N25" s="36">
        <f t="shared" si="9"/>
        <v>0</v>
      </c>
      <c r="O25" s="18" t="s">
        <v>107</v>
      </c>
      <c r="P25" s="39">
        <f>K25/2+K26+K27*2</f>
        <v>6790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3450</v>
      </c>
      <c r="L26" s="38">
        <v>0.5</v>
      </c>
      <c r="M26" s="36">
        <f t="shared" si="8"/>
        <v>1725</v>
      </c>
      <c r="N26" s="36">
        <f t="shared" si="9"/>
        <v>6224.78571428572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1670</v>
      </c>
      <c r="L27" s="38">
        <v>0.5</v>
      </c>
      <c r="M27" s="36">
        <f t="shared" si="8"/>
        <v>835</v>
      </c>
      <c r="N27" s="36">
        <f t="shared" si="9"/>
        <v>5285.55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4643871</v>
      </c>
      <c r="L28" s="17">
        <v>0.6</v>
      </c>
      <c r="M28" s="36">
        <f t="shared" si="8"/>
        <v>2786322.6</v>
      </c>
      <c r="N28" s="36">
        <f t="shared" si="9"/>
        <v>491669.842124999</v>
      </c>
      <c r="O28" s="17" t="s">
        <v>114</v>
      </c>
      <c r="P28" s="37">
        <f>M28</f>
        <v>2786322.6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239017.2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398362</v>
      </c>
      <c r="L30" s="38">
        <v>0.6</v>
      </c>
      <c r="M30" s="36">
        <f t="shared" si="8"/>
        <v>239017.2</v>
      </c>
      <c r="N30" s="36">
        <f t="shared" si="9"/>
        <v>537788.7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1872225</v>
      </c>
      <c r="L31" s="17">
        <v>0.8</v>
      </c>
      <c r="M31" s="36">
        <f t="shared" si="8"/>
        <v>1497780</v>
      </c>
      <c r="N31" s="36">
        <f t="shared" si="9"/>
        <v>34448.94</v>
      </c>
      <c r="O31" s="17" t="s">
        <v>122</v>
      </c>
      <c r="P31" s="37">
        <f t="shared" ref="P31:P38" si="11">M31</f>
        <v>1497780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16800</v>
      </c>
      <c r="L32" s="17">
        <v>0.7</v>
      </c>
      <c r="M32" s="36">
        <f t="shared" si="8"/>
        <v>11760</v>
      </c>
      <c r="N32" s="36">
        <f t="shared" si="9"/>
        <v>4620</v>
      </c>
      <c r="O32" s="17" t="s">
        <v>127</v>
      </c>
      <c r="P32" s="37">
        <f>M32/4+M33+M34*2</f>
        <v>1115303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1589090</v>
      </c>
      <c r="L33" s="17">
        <v>0.7</v>
      </c>
      <c r="M33" s="36">
        <f t="shared" si="8"/>
        <v>1112363</v>
      </c>
      <c r="N33" s="36">
        <f t="shared" si="9"/>
        <v>1259194.916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0</v>
      </c>
      <c r="L34" s="17">
        <v>0.7</v>
      </c>
      <c r="M34" s="36">
        <f t="shared" si="8"/>
        <v>0</v>
      </c>
      <c r="N34" s="36">
        <f t="shared" si="9"/>
        <v>0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233227</v>
      </c>
      <c r="L35" s="38">
        <v>0.6</v>
      </c>
      <c r="M35" s="36">
        <f t="shared" si="8"/>
        <v>139936.2</v>
      </c>
      <c r="N35" s="36">
        <f t="shared" si="9"/>
        <v>400590.6952</v>
      </c>
      <c r="O35" s="18" t="s">
        <v>27</v>
      </c>
      <c r="P35" s="39">
        <f t="shared" si="11"/>
        <v>139936.2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2502400</v>
      </c>
      <c r="L36" s="38">
        <v>0.6</v>
      </c>
      <c r="M36" s="36">
        <f t="shared" si="8"/>
        <v>1501440</v>
      </c>
      <c r="N36" s="36">
        <f t="shared" si="9"/>
        <v>23722.752</v>
      </c>
      <c r="O36" s="18" t="s">
        <v>122</v>
      </c>
      <c r="P36" s="39">
        <f t="shared" si="11"/>
        <v>1501440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0</v>
      </c>
      <c r="L37" s="38">
        <v>0.8</v>
      </c>
      <c r="M37" s="36">
        <f t="shared" si="8"/>
        <v>0</v>
      </c>
      <c r="N37" s="36">
        <f t="shared" si="9"/>
        <v>0</v>
      </c>
      <c r="O37" s="18" t="s">
        <v>79</v>
      </c>
      <c r="P37" s="39">
        <f t="shared" si="11"/>
        <v>0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16050</v>
      </c>
      <c r="L38" s="43">
        <v>0.8</v>
      </c>
      <c r="M38" s="36">
        <f t="shared" si="8"/>
        <v>12840</v>
      </c>
      <c r="N38" s="36">
        <f t="shared" si="9"/>
        <v>1780.48</v>
      </c>
      <c r="O38" s="44" t="s">
        <v>140</v>
      </c>
      <c r="P38" s="45">
        <f t="shared" si="11"/>
        <v>12840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263318</v>
      </c>
      <c r="L39" s="46">
        <v>0.8</v>
      </c>
      <c r="M39" s="40">
        <f t="shared" ref="M39:M56" si="12">K39*L39</f>
        <v>210654.4</v>
      </c>
      <c r="N39" s="40">
        <f t="shared" si="9"/>
        <v>147608.547428571</v>
      </c>
      <c r="O39" s="17" t="s">
        <v>49</v>
      </c>
      <c r="P39" s="37">
        <f t="shared" ref="P39:P44" si="13">M39</f>
        <v>210654.4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6300</v>
      </c>
      <c r="L41" s="38">
        <v>0.7</v>
      </c>
      <c r="M41" s="40">
        <f t="shared" si="12"/>
        <v>4410</v>
      </c>
      <c r="N41" s="40">
        <f t="shared" ref="N41:N56" si="14">M41*J41</f>
        <v>7038.36</v>
      </c>
      <c r="O41" s="18" t="s">
        <v>149</v>
      </c>
      <c r="P41" s="39">
        <f t="shared" si="13"/>
        <v>4410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63050</v>
      </c>
      <c r="L44" s="38">
        <v>0.8</v>
      </c>
      <c r="M44" s="36">
        <f t="shared" si="12"/>
        <v>50440</v>
      </c>
      <c r="N44" s="36">
        <f t="shared" si="14"/>
        <v>19167.2</v>
      </c>
      <c r="O44" s="18" t="s">
        <v>155</v>
      </c>
      <c r="P44" s="39">
        <f t="shared" si="13"/>
        <v>50440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0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0</v>
      </c>
      <c r="L46" s="17">
        <v>0.7</v>
      </c>
      <c r="M46" s="36">
        <f t="shared" si="12"/>
        <v>0</v>
      </c>
      <c r="N46" s="36">
        <f t="shared" si="14"/>
        <v>0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2083791</v>
      </c>
      <c r="L47" s="38">
        <v>0.8</v>
      </c>
      <c r="M47" s="36">
        <f t="shared" si="12"/>
        <v>1667032.8</v>
      </c>
      <c r="N47" s="36">
        <f t="shared" si="14"/>
        <v>130584.236</v>
      </c>
      <c r="O47" s="18" t="s">
        <v>55</v>
      </c>
      <c r="P47" s="39">
        <f t="shared" ref="P47:P56" si="15">M47</f>
        <v>1667032.8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178475</v>
      </c>
      <c r="L48" s="17">
        <v>0.8</v>
      </c>
      <c r="M48" s="36">
        <f t="shared" si="12"/>
        <v>142780</v>
      </c>
      <c r="N48" s="36">
        <f t="shared" si="14"/>
        <v>55684.2</v>
      </c>
      <c r="O48" s="17" t="s">
        <v>70</v>
      </c>
      <c r="P48" s="37">
        <f t="shared" si="15"/>
        <v>142780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268302</v>
      </c>
      <c r="L49" s="38">
        <v>0.6</v>
      </c>
      <c r="M49" s="36">
        <f t="shared" si="12"/>
        <v>160981.2</v>
      </c>
      <c r="N49" s="36">
        <f t="shared" si="14"/>
        <v>223763.868</v>
      </c>
      <c r="O49" s="18" t="s">
        <v>107</v>
      </c>
      <c r="P49" s="39">
        <f t="shared" si="15"/>
        <v>160981.2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343659</v>
      </c>
      <c r="L50" s="17">
        <v>0.8</v>
      </c>
      <c r="M50" s="36">
        <f t="shared" si="12"/>
        <v>274927.2</v>
      </c>
      <c r="N50" s="36">
        <f t="shared" si="14"/>
        <v>138380.024</v>
      </c>
      <c r="O50" s="17" t="s">
        <v>175</v>
      </c>
      <c r="P50" s="37">
        <f t="shared" si="15"/>
        <v>274927.2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1507674</v>
      </c>
      <c r="L51" s="17">
        <v>0.8</v>
      </c>
      <c r="M51" s="36">
        <f t="shared" si="12"/>
        <v>1206139.2</v>
      </c>
      <c r="N51" s="36">
        <f t="shared" si="14"/>
        <v>144374.86224</v>
      </c>
      <c r="O51" s="17" t="s">
        <v>85</v>
      </c>
      <c r="P51" s="37">
        <f t="shared" si="15"/>
        <v>1206139.2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524419</v>
      </c>
      <c r="L52" s="38">
        <v>0.8</v>
      </c>
      <c r="M52" s="36">
        <f t="shared" si="12"/>
        <v>419535.2</v>
      </c>
      <c r="N52" s="36">
        <f t="shared" si="14"/>
        <v>264307.176</v>
      </c>
      <c r="O52" s="18" t="s">
        <v>184</v>
      </c>
      <c r="P52" s="39">
        <f t="shared" si="15"/>
        <v>419535.2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3360</v>
      </c>
      <c r="L53" s="17">
        <v>0.8</v>
      </c>
      <c r="M53" s="36">
        <f t="shared" si="12"/>
        <v>2688</v>
      </c>
      <c r="N53" s="36">
        <f t="shared" si="14"/>
        <v>5279.99999999999</v>
      </c>
      <c r="O53" s="17" t="s">
        <v>49</v>
      </c>
      <c r="P53" s="37">
        <f t="shared" si="15"/>
        <v>2688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2000</v>
      </c>
      <c r="L54" s="17">
        <v>0.8</v>
      </c>
      <c r="M54" s="36">
        <f t="shared" si="12"/>
        <v>1600</v>
      </c>
      <c r="N54" s="36">
        <f t="shared" si="14"/>
        <v>1884.8</v>
      </c>
      <c r="O54" s="17" t="s">
        <v>107</v>
      </c>
      <c r="P54" s="37">
        <f t="shared" si="15"/>
        <v>1600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760130</v>
      </c>
      <c r="L55" s="17">
        <v>0.8</v>
      </c>
      <c r="M55" s="36">
        <f t="shared" si="12"/>
        <v>608104</v>
      </c>
      <c r="N55" s="36">
        <f t="shared" si="14"/>
        <v>49682.0968</v>
      </c>
      <c r="O55" s="17" t="s">
        <v>79</v>
      </c>
      <c r="P55" s="37">
        <f t="shared" si="15"/>
        <v>608104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31926</v>
      </c>
      <c r="L56" s="17">
        <v>0.6</v>
      </c>
      <c r="M56" s="40">
        <f t="shared" si="12"/>
        <v>19155.6</v>
      </c>
      <c r="N56" s="40">
        <f t="shared" si="14"/>
        <v>47984.778</v>
      </c>
      <c r="O56" s="17" t="s">
        <v>55</v>
      </c>
      <c r="P56" s="37">
        <f t="shared" si="15"/>
        <v>19155.6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325869</v>
      </c>
      <c r="L58" s="17">
        <v>0.8</v>
      </c>
      <c r="M58" s="36">
        <f t="shared" ref="M58:M75" si="16">K58*L58</f>
        <v>260695.2</v>
      </c>
      <c r="N58" s="36">
        <f t="shared" ref="N58:N75" si="17">M58*J58</f>
        <v>58004.682</v>
      </c>
      <c r="O58" s="17" t="s">
        <v>79</v>
      </c>
      <c r="P58" s="37">
        <f t="shared" ref="P58:P62" si="18">M58</f>
        <v>260695.2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5195618</v>
      </c>
      <c r="L59" s="38">
        <v>0.8</v>
      </c>
      <c r="M59" s="40">
        <f t="shared" si="16"/>
        <v>4156494.4</v>
      </c>
      <c r="N59" s="40">
        <f t="shared" si="17"/>
        <v>706604.048</v>
      </c>
      <c r="O59" s="18" t="s">
        <v>205</v>
      </c>
      <c r="P59" s="39">
        <f t="shared" si="18"/>
        <v>4156494.4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377</v>
      </c>
      <c r="L62" s="17">
        <v>0.6</v>
      </c>
      <c r="M62" s="36">
        <f t="shared" si="16"/>
        <v>226.2</v>
      </c>
      <c r="N62" s="36">
        <f t="shared" si="17"/>
        <v>7620.678</v>
      </c>
      <c r="O62" s="17" t="s">
        <v>43</v>
      </c>
      <c r="P62" s="37">
        <f t="shared" si="18"/>
        <v>226.2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1740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2700</v>
      </c>
      <c r="L64" s="17">
        <v>0.6</v>
      </c>
      <c r="M64" s="36">
        <f t="shared" si="16"/>
        <v>1620</v>
      </c>
      <c r="N64" s="36">
        <f t="shared" si="17"/>
        <v>4121.28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100</v>
      </c>
      <c r="L65" s="17">
        <v>0.6</v>
      </c>
      <c r="M65" s="36">
        <f t="shared" si="16"/>
        <v>60</v>
      </c>
      <c r="N65" s="36">
        <f t="shared" si="17"/>
        <v>259.44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498000</v>
      </c>
      <c r="L66" s="38">
        <v>0.7</v>
      </c>
      <c r="M66" s="36">
        <f t="shared" si="16"/>
        <v>348600</v>
      </c>
      <c r="N66" s="36">
        <f t="shared" si="17"/>
        <v>40333.02</v>
      </c>
      <c r="O66" s="18" t="s">
        <v>221</v>
      </c>
      <c r="P66" s="39">
        <f t="shared" ref="P66:P75" si="19">M66</f>
        <v>348600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56043</v>
      </c>
      <c r="L67" s="38">
        <v>0.6</v>
      </c>
      <c r="M67" s="36">
        <f t="shared" si="16"/>
        <v>33625.8</v>
      </c>
      <c r="N67" s="36">
        <f t="shared" si="17"/>
        <v>20655.8485714286</v>
      </c>
      <c r="O67" s="18" t="s">
        <v>226</v>
      </c>
      <c r="P67" s="39">
        <f t="shared" si="19"/>
        <v>33625.8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220</v>
      </c>
      <c r="L68" s="38">
        <v>0.6</v>
      </c>
      <c r="M68" s="36">
        <f t="shared" si="16"/>
        <v>132</v>
      </c>
      <c r="N68" s="36">
        <f t="shared" si="17"/>
        <v>5016</v>
      </c>
      <c r="O68" s="18" t="s">
        <v>232</v>
      </c>
      <c r="P68" s="39">
        <f t="shared" si="19"/>
        <v>132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1000</v>
      </c>
      <c r="L69" s="38">
        <v>0.8</v>
      </c>
      <c r="M69" s="36">
        <f t="shared" si="16"/>
        <v>800</v>
      </c>
      <c r="N69" s="36">
        <f t="shared" si="17"/>
        <v>22400</v>
      </c>
      <c r="O69" s="18" t="s">
        <v>236</v>
      </c>
      <c r="P69" s="39">
        <f t="shared" si="19"/>
        <v>800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847128</v>
      </c>
      <c r="L70" s="17">
        <v>0.5</v>
      </c>
      <c r="M70" s="36">
        <f t="shared" si="16"/>
        <v>423564</v>
      </c>
      <c r="N70" s="36">
        <f t="shared" si="17"/>
        <v>74300.1850000001</v>
      </c>
      <c r="O70" s="17" t="s">
        <v>241</v>
      </c>
      <c r="P70" s="37">
        <f t="shared" si="19"/>
        <v>423564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100</v>
      </c>
      <c r="L71" s="17">
        <v>0.5</v>
      </c>
      <c r="M71" s="36">
        <f t="shared" si="16"/>
        <v>50</v>
      </c>
      <c r="N71" s="36">
        <f t="shared" si="17"/>
        <v>2341.66666666667</v>
      </c>
      <c r="O71" s="17" t="s">
        <v>246</v>
      </c>
      <c r="P71" s="37">
        <f t="shared" si="19"/>
        <v>50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12658</v>
      </c>
      <c r="L72" s="17">
        <v>0.5</v>
      </c>
      <c r="M72" s="36">
        <f t="shared" si="16"/>
        <v>6329</v>
      </c>
      <c r="N72" s="36">
        <f t="shared" si="17"/>
        <v>223223.83</v>
      </c>
      <c r="O72" s="17" t="s">
        <v>252</v>
      </c>
      <c r="P72" s="37">
        <f t="shared" si="19"/>
        <v>6329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63701</v>
      </c>
      <c r="L73" s="17">
        <v>0.5</v>
      </c>
      <c r="M73" s="36">
        <f t="shared" si="16"/>
        <v>31850.5</v>
      </c>
      <c r="N73" s="36">
        <f t="shared" si="17"/>
        <v>273914.3</v>
      </c>
      <c r="O73" s="17" t="s">
        <v>258</v>
      </c>
      <c r="P73" s="37">
        <f t="shared" si="19"/>
        <v>31850.5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38400</v>
      </c>
      <c r="L74" s="17">
        <v>0.5</v>
      </c>
      <c r="M74" s="36">
        <f t="shared" si="16"/>
        <v>19200</v>
      </c>
      <c r="N74" s="36">
        <f t="shared" si="17"/>
        <v>5568</v>
      </c>
      <c r="O74" s="17" t="s">
        <v>221</v>
      </c>
      <c r="P74" s="37">
        <f t="shared" si="19"/>
        <v>19200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96070</v>
      </c>
      <c r="L75" s="17">
        <v>0.7</v>
      </c>
      <c r="M75" s="40">
        <f t="shared" si="16"/>
        <v>67249</v>
      </c>
      <c r="N75" s="40">
        <f t="shared" si="17"/>
        <v>48183.9085</v>
      </c>
      <c r="O75" s="17" t="s">
        <v>33</v>
      </c>
      <c r="P75" s="37">
        <f t="shared" si="19"/>
        <v>67249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459142</v>
      </c>
      <c r="L77" s="17">
        <v>0.6</v>
      </c>
      <c r="M77" s="40">
        <f>K77*L77</f>
        <v>275485.2</v>
      </c>
      <c r="N77" s="40">
        <f>M77*J77</f>
        <v>170525.3388</v>
      </c>
      <c r="O77" s="17" t="s">
        <v>221</v>
      </c>
      <c r="P77" s="37">
        <f>M77</f>
        <v>275485.2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87448</v>
      </c>
      <c r="L79" s="17">
        <v>0.7</v>
      </c>
      <c r="M79" s="36">
        <f>K79*L79</f>
        <v>61213.6</v>
      </c>
      <c r="N79" s="36">
        <f>M79*J79</f>
        <v>29076.46</v>
      </c>
      <c r="O79" s="17" t="s">
        <v>274</v>
      </c>
      <c r="P79" s="37">
        <f>M79</f>
        <v>61213.6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285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6322</v>
      </c>
      <c r="L3" s="17">
        <v>0.8</v>
      </c>
      <c r="M3" s="36">
        <f t="shared" ref="M3:M7" si="0">K3*L3</f>
        <v>5057.6</v>
      </c>
      <c r="N3" s="36">
        <f t="shared" ref="N3:N7" si="1">M3*J3</f>
        <v>7322.68228571427</v>
      </c>
      <c r="O3" s="17" t="s">
        <v>22</v>
      </c>
      <c r="P3" s="37">
        <f t="shared" ref="P3:P7" si="2">M3</f>
        <v>5057.6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4380</v>
      </c>
      <c r="L4" s="17">
        <v>0.8</v>
      </c>
      <c r="M4" s="36">
        <f t="shared" si="0"/>
        <v>3504</v>
      </c>
      <c r="N4" s="36">
        <f t="shared" si="1"/>
        <v>12404.16</v>
      </c>
      <c r="O4" s="17" t="s">
        <v>27</v>
      </c>
      <c r="P4" s="37">
        <f t="shared" si="2"/>
        <v>3504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332</v>
      </c>
      <c r="L5" s="38">
        <v>0.6</v>
      </c>
      <c r="M5" s="36">
        <f t="shared" si="0"/>
        <v>199.2</v>
      </c>
      <c r="N5" s="36">
        <f t="shared" si="1"/>
        <v>51792</v>
      </c>
      <c r="O5" s="18" t="s">
        <v>33</v>
      </c>
      <c r="P5" s="39">
        <f t="shared" si="2"/>
        <v>199.2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2521074</v>
      </c>
      <c r="L6" s="17">
        <v>0.8</v>
      </c>
      <c r="M6" s="36">
        <f t="shared" si="0"/>
        <v>2016859.2</v>
      </c>
      <c r="N6" s="36">
        <f t="shared" si="1"/>
        <v>2003189.37653333</v>
      </c>
      <c r="O6" s="17" t="s">
        <v>38</v>
      </c>
      <c r="P6" s="37">
        <f t="shared" si="2"/>
        <v>2016859.2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2927614</v>
      </c>
      <c r="L7" s="38">
        <v>0.7</v>
      </c>
      <c r="M7" s="40">
        <f t="shared" si="0"/>
        <v>2049329.8</v>
      </c>
      <c r="N7" s="40">
        <f t="shared" si="1"/>
        <v>153699.735</v>
      </c>
      <c r="O7" s="18" t="s">
        <v>43</v>
      </c>
      <c r="P7" s="39">
        <f t="shared" si="2"/>
        <v>2049329.8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176542</v>
      </c>
      <c r="L9" s="17">
        <v>0.8</v>
      </c>
      <c r="M9" s="36">
        <f t="shared" ref="M9:M12" si="3">K9*L9</f>
        <v>141233.6</v>
      </c>
      <c r="N9" s="36">
        <f t="shared" ref="N9:N12" si="4">M9*J9</f>
        <v>133263.989714286</v>
      </c>
      <c r="O9" s="17" t="s">
        <v>49</v>
      </c>
      <c r="P9" s="37">
        <f>M9</f>
        <v>141233.6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10995441</v>
      </c>
      <c r="L10" s="17">
        <v>0.6</v>
      </c>
      <c r="M10" s="40">
        <f t="shared" si="3"/>
        <v>6597264.6</v>
      </c>
      <c r="N10" s="40">
        <f t="shared" si="4"/>
        <v>796384.083857145</v>
      </c>
      <c r="O10" s="17" t="s">
        <v>55</v>
      </c>
      <c r="P10" s="37">
        <f>M10/2+M12</f>
        <v>24309783.3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35018585</v>
      </c>
      <c r="L12" s="17">
        <v>0.6</v>
      </c>
      <c r="M12" s="40">
        <f t="shared" si="3"/>
        <v>21011151</v>
      </c>
      <c r="N12" s="40">
        <f t="shared" si="4"/>
        <v>4209734.1825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7415295</v>
      </c>
      <c r="L14" s="17">
        <v>0.8</v>
      </c>
      <c r="M14" s="36">
        <f t="shared" ref="M14:M20" si="5">K14*L14</f>
        <v>5932236</v>
      </c>
      <c r="N14" s="36">
        <f t="shared" ref="N14:N20" si="6">M14*J14</f>
        <v>1589839.248</v>
      </c>
      <c r="O14" s="17" t="s">
        <v>64</v>
      </c>
      <c r="P14" s="37">
        <f t="shared" ref="P14:P20" si="7">M14</f>
        <v>5932236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2512722.5</v>
      </c>
      <c r="L15" s="38">
        <v>0.8</v>
      </c>
      <c r="M15" s="36">
        <f t="shared" si="5"/>
        <v>2010178</v>
      </c>
      <c r="N15" s="36">
        <f t="shared" si="6"/>
        <v>261323.14</v>
      </c>
      <c r="O15" s="18" t="s">
        <v>70</v>
      </c>
      <c r="P15" s="39">
        <f t="shared" si="7"/>
        <v>2010178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259800</v>
      </c>
      <c r="L16" s="38">
        <v>0.6</v>
      </c>
      <c r="M16" s="36">
        <f t="shared" si="5"/>
        <v>155880</v>
      </c>
      <c r="N16" s="36">
        <f t="shared" si="6"/>
        <v>73588.3499999999</v>
      </c>
      <c r="O16" s="18" t="s">
        <v>49</v>
      </c>
      <c r="P16" s="39">
        <f t="shared" si="7"/>
        <v>155880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10327071</v>
      </c>
      <c r="L17" s="38">
        <v>0.7</v>
      </c>
      <c r="M17" s="36">
        <f t="shared" si="5"/>
        <v>7228949.7</v>
      </c>
      <c r="N17" s="36">
        <f t="shared" si="6"/>
        <v>1149403.0023</v>
      </c>
      <c r="O17" s="18" t="s">
        <v>79</v>
      </c>
      <c r="P17" s="39">
        <f t="shared" si="7"/>
        <v>7228949.7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14832075</v>
      </c>
      <c r="L18" s="17">
        <v>0.8</v>
      </c>
      <c r="M18" s="36">
        <f t="shared" si="5"/>
        <v>11865660</v>
      </c>
      <c r="N18" s="36">
        <f t="shared" si="6"/>
        <v>1014513.93</v>
      </c>
      <c r="O18" s="17" t="s">
        <v>85</v>
      </c>
      <c r="P18" s="37">
        <f t="shared" si="7"/>
        <v>11865660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58715609</v>
      </c>
      <c r="L19" s="17">
        <v>0.8</v>
      </c>
      <c r="M19" s="36">
        <f t="shared" si="5"/>
        <v>46972487.2</v>
      </c>
      <c r="N19" s="36">
        <f t="shared" si="6"/>
        <v>2661774.27466667</v>
      </c>
      <c r="O19" s="17" t="s">
        <v>85</v>
      </c>
      <c r="P19" s="37">
        <f t="shared" si="7"/>
        <v>46972487.2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222794</v>
      </c>
      <c r="L20" s="38">
        <v>0.7</v>
      </c>
      <c r="M20" s="40">
        <f t="shared" si="5"/>
        <v>155955.8</v>
      </c>
      <c r="N20" s="40">
        <f t="shared" si="6"/>
        <v>160634.474</v>
      </c>
      <c r="O20" s="18" t="s">
        <v>92</v>
      </c>
      <c r="P20" s="39">
        <f t="shared" si="7"/>
        <v>155955.8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1000</v>
      </c>
      <c r="L22" s="38">
        <v>0.6</v>
      </c>
      <c r="M22" s="36">
        <f t="shared" ref="M22:M38" si="8">K22*L22</f>
        <v>600</v>
      </c>
      <c r="N22" s="36">
        <f t="shared" ref="N22:N39" si="9">M22*J22</f>
        <v>1478.57142857143</v>
      </c>
      <c r="O22" s="18" t="s">
        <v>22</v>
      </c>
      <c r="P22" s="39">
        <f t="shared" ref="P22:P24" si="10">M22</f>
        <v>600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808930</v>
      </c>
      <c r="L23" s="17">
        <v>0.8</v>
      </c>
      <c r="M23" s="36">
        <f t="shared" si="8"/>
        <v>647144</v>
      </c>
      <c r="N23" s="36">
        <f t="shared" si="9"/>
        <v>226500.4</v>
      </c>
      <c r="O23" s="17" t="s">
        <v>49</v>
      </c>
      <c r="P23" s="37">
        <f t="shared" si="10"/>
        <v>647144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106192</v>
      </c>
      <c r="L24" s="38">
        <v>0.6</v>
      </c>
      <c r="M24" s="36">
        <f t="shared" si="8"/>
        <v>63715.2</v>
      </c>
      <c r="N24" s="36">
        <f t="shared" si="9"/>
        <v>90566.6057142856</v>
      </c>
      <c r="O24" s="18" t="s">
        <v>55</v>
      </c>
      <c r="P24" s="39">
        <f t="shared" si="10"/>
        <v>63715.2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0</v>
      </c>
      <c r="L25" s="38">
        <v>0.5</v>
      </c>
      <c r="M25" s="36">
        <f t="shared" si="8"/>
        <v>0</v>
      </c>
      <c r="N25" s="36">
        <f t="shared" si="9"/>
        <v>0</v>
      </c>
      <c r="O25" s="18" t="s">
        <v>107</v>
      </c>
      <c r="P25" s="39">
        <f>K25/2+K26+K27*2</f>
        <v>15452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880</v>
      </c>
      <c r="L26" s="38">
        <v>0.5</v>
      </c>
      <c r="M26" s="36">
        <f t="shared" si="8"/>
        <v>440</v>
      </c>
      <c r="N26" s="36">
        <f t="shared" si="9"/>
        <v>1587.77142857143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7286</v>
      </c>
      <c r="L27" s="38">
        <v>0.5</v>
      </c>
      <c r="M27" s="36">
        <f t="shared" si="8"/>
        <v>3643</v>
      </c>
      <c r="N27" s="36">
        <f t="shared" si="9"/>
        <v>23060.19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15158967</v>
      </c>
      <c r="L28" s="17">
        <v>0.6</v>
      </c>
      <c r="M28" s="36">
        <f t="shared" si="8"/>
        <v>9095380.2</v>
      </c>
      <c r="N28" s="36">
        <f t="shared" si="9"/>
        <v>1604955.631125</v>
      </c>
      <c r="O28" s="17" t="s">
        <v>114</v>
      </c>
      <c r="P28" s="37">
        <f>M28</f>
        <v>9095380.2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463867.2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773112</v>
      </c>
      <c r="L30" s="38">
        <v>0.6</v>
      </c>
      <c r="M30" s="36">
        <f t="shared" si="8"/>
        <v>463867.2</v>
      </c>
      <c r="N30" s="36">
        <f t="shared" si="9"/>
        <v>1043701.2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21659918</v>
      </c>
      <c r="L31" s="17">
        <v>0.8</v>
      </c>
      <c r="M31" s="36">
        <f t="shared" si="8"/>
        <v>17327934.4</v>
      </c>
      <c r="N31" s="36">
        <f t="shared" si="9"/>
        <v>398542.4912</v>
      </c>
      <c r="O31" s="17" t="s">
        <v>122</v>
      </c>
      <c r="P31" s="37">
        <f t="shared" ref="P31:P38" si="11">M31</f>
        <v>17327934.4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0</v>
      </c>
      <c r="L32" s="17">
        <v>0.7</v>
      </c>
      <c r="M32" s="36">
        <f t="shared" si="8"/>
        <v>0</v>
      </c>
      <c r="N32" s="36">
        <f t="shared" si="9"/>
        <v>0</v>
      </c>
      <c r="O32" s="17" t="s">
        <v>127</v>
      </c>
      <c r="P32" s="37">
        <f>M32/4+M33+M34*2</f>
        <v>2276425.9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3216645</v>
      </c>
      <c r="L33" s="17">
        <v>0.7</v>
      </c>
      <c r="M33" s="36">
        <f t="shared" si="8"/>
        <v>2251651.5</v>
      </c>
      <c r="N33" s="36">
        <f t="shared" si="9"/>
        <v>2548869.498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17696</v>
      </c>
      <c r="L34" s="17">
        <v>0.7</v>
      </c>
      <c r="M34" s="36">
        <f t="shared" si="8"/>
        <v>12387.2</v>
      </c>
      <c r="N34" s="36">
        <f t="shared" si="9"/>
        <v>24395.042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576804</v>
      </c>
      <c r="L35" s="38">
        <v>0.6</v>
      </c>
      <c r="M35" s="36">
        <f t="shared" si="8"/>
        <v>346082.4</v>
      </c>
      <c r="N35" s="36">
        <f t="shared" si="9"/>
        <v>990718.550400001</v>
      </c>
      <c r="O35" s="18" t="s">
        <v>27</v>
      </c>
      <c r="P35" s="39">
        <f t="shared" si="11"/>
        <v>346082.4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4843860</v>
      </c>
      <c r="L36" s="38">
        <v>0.6</v>
      </c>
      <c r="M36" s="36">
        <f t="shared" si="8"/>
        <v>2906316</v>
      </c>
      <c r="N36" s="36">
        <f t="shared" si="9"/>
        <v>45919.7928</v>
      </c>
      <c r="O36" s="18" t="s">
        <v>122</v>
      </c>
      <c r="P36" s="39">
        <f t="shared" si="11"/>
        <v>2906316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1018</v>
      </c>
      <c r="L37" s="38">
        <v>0.8</v>
      </c>
      <c r="M37" s="36">
        <f t="shared" si="8"/>
        <v>814.4</v>
      </c>
      <c r="N37" s="36">
        <f t="shared" si="9"/>
        <v>134.104533333334</v>
      </c>
      <c r="O37" s="18" t="s">
        <v>79</v>
      </c>
      <c r="P37" s="39">
        <f t="shared" si="11"/>
        <v>814.4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84500</v>
      </c>
      <c r="L38" s="43">
        <v>0.8</v>
      </c>
      <c r="M38" s="36">
        <f t="shared" si="8"/>
        <v>67600</v>
      </c>
      <c r="N38" s="36">
        <f t="shared" si="9"/>
        <v>9373.86666666669</v>
      </c>
      <c r="O38" s="44" t="s">
        <v>140</v>
      </c>
      <c r="P38" s="45">
        <f t="shared" si="11"/>
        <v>67600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644490</v>
      </c>
      <c r="L39" s="46">
        <v>0.8</v>
      </c>
      <c r="M39" s="40">
        <f t="shared" ref="M39:M56" si="12">K39*L39</f>
        <v>515592</v>
      </c>
      <c r="N39" s="40">
        <f t="shared" si="9"/>
        <v>361282.68</v>
      </c>
      <c r="O39" s="17" t="s">
        <v>49</v>
      </c>
      <c r="P39" s="37">
        <f t="shared" ref="P39:P44" si="13">M39</f>
        <v>515592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8150</v>
      </c>
      <c r="L41" s="38">
        <v>0.7</v>
      </c>
      <c r="M41" s="40">
        <f t="shared" si="12"/>
        <v>5705</v>
      </c>
      <c r="N41" s="40">
        <f t="shared" ref="N41:N56" si="14">M41*J41</f>
        <v>9105.18</v>
      </c>
      <c r="O41" s="18" t="s">
        <v>149</v>
      </c>
      <c r="P41" s="39">
        <f t="shared" si="13"/>
        <v>5705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242201</v>
      </c>
      <c r="L44" s="38">
        <v>0.8</v>
      </c>
      <c r="M44" s="36">
        <f t="shared" si="12"/>
        <v>193760.8</v>
      </c>
      <c r="N44" s="36">
        <f t="shared" si="14"/>
        <v>73629.104</v>
      </c>
      <c r="O44" s="18" t="s">
        <v>155</v>
      </c>
      <c r="P44" s="39">
        <f t="shared" si="13"/>
        <v>193760.8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2340.8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3344</v>
      </c>
      <c r="L46" s="17">
        <v>0.7</v>
      </c>
      <c r="M46" s="36">
        <f t="shared" si="12"/>
        <v>2340.8</v>
      </c>
      <c r="N46" s="36">
        <f t="shared" si="14"/>
        <v>6082.736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3758461</v>
      </c>
      <c r="L47" s="38">
        <v>0.8</v>
      </c>
      <c r="M47" s="36">
        <f t="shared" si="12"/>
        <v>3006768.8</v>
      </c>
      <c r="N47" s="36">
        <f t="shared" si="14"/>
        <v>235530.222666667</v>
      </c>
      <c r="O47" s="18" t="s">
        <v>55</v>
      </c>
      <c r="P47" s="39">
        <f t="shared" ref="P47:P56" si="15">M47</f>
        <v>3006768.8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318004</v>
      </c>
      <c r="L48" s="17">
        <v>0.8</v>
      </c>
      <c r="M48" s="36">
        <f t="shared" si="12"/>
        <v>254403.2</v>
      </c>
      <c r="N48" s="36">
        <f t="shared" si="14"/>
        <v>99217.248</v>
      </c>
      <c r="O48" s="17" t="s">
        <v>70</v>
      </c>
      <c r="P48" s="37">
        <f t="shared" si="15"/>
        <v>254403.2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791403</v>
      </c>
      <c r="L49" s="38">
        <v>0.6</v>
      </c>
      <c r="M49" s="36">
        <f t="shared" si="12"/>
        <v>474841.8</v>
      </c>
      <c r="N49" s="36">
        <f t="shared" si="14"/>
        <v>660030.102</v>
      </c>
      <c r="O49" s="18" t="s">
        <v>107</v>
      </c>
      <c r="P49" s="39">
        <f t="shared" si="15"/>
        <v>474841.8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543849</v>
      </c>
      <c r="L50" s="17">
        <v>0.8</v>
      </c>
      <c r="M50" s="36">
        <f t="shared" si="12"/>
        <v>435079.2</v>
      </c>
      <c r="N50" s="36">
        <f t="shared" si="14"/>
        <v>218989.864</v>
      </c>
      <c r="O50" s="17" t="s">
        <v>175</v>
      </c>
      <c r="P50" s="37">
        <f t="shared" si="15"/>
        <v>435079.2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3376059</v>
      </c>
      <c r="L51" s="17">
        <v>0.8</v>
      </c>
      <c r="M51" s="36">
        <f t="shared" si="12"/>
        <v>2700847.2</v>
      </c>
      <c r="N51" s="36">
        <f t="shared" si="14"/>
        <v>323291.40984</v>
      </c>
      <c r="O51" s="17" t="s">
        <v>85</v>
      </c>
      <c r="P51" s="37">
        <f t="shared" si="15"/>
        <v>2700847.2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1252556</v>
      </c>
      <c r="L52" s="38">
        <v>0.8</v>
      </c>
      <c r="M52" s="36">
        <f t="shared" si="12"/>
        <v>1002044.8</v>
      </c>
      <c r="N52" s="36">
        <f t="shared" si="14"/>
        <v>631288.224</v>
      </c>
      <c r="O52" s="18" t="s">
        <v>184</v>
      </c>
      <c r="P52" s="39">
        <f t="shared" si="15"/>
        <v>1002044.8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100</v>
      </c>
      <c r="L53" s="17">
        <v>0.8</v>
      </c>
      <c r="M53" s="36">
        <f t="shared" si="12"/>
        <v>80</v>
      </c>
      <c r="N53" s="36">
        <f t="shared" si="14"/>
        <v>157.142857142857</v>
      </c>
      <c r="O53" s="17" t="s">
        <v>49</v>
      </c>
      <c r="P53" s="37">
        <f t="shared" si="15"/>
        <v>80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3380</v>
      </c>
      <c r="L54" s="17">
        <v>0.8</v>
      </c>
      <c r="M54" s="36">
        <f t="shared" si="12"/>
        <v>2704</v>
      </c>
      <c r="N54" s="36">
        <f t="shared" si="14"/>
        <v>3185.312</v>
      </c>
      <c r="O54" s="17" t="s">
        <v>107</v>
      </c>
      <c r="P54" s="37">
        <f t="shared" si="15"/>
        <v>2704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2959630</v>
      </c>
      <c r="L55" s="17">
        <v>0.8</v>
      </c>
      <c r="M55" s="36">
        <f t="shared" si="12"/>
        <v>2367704</v>
      </c>
      <c r="N55" s="36">
        <f t="shared" si="14"/>
        <v>193441.4168</v>
      </c>
      <c r="O55" s="17" t="s">
        <v>79</v>
      </c>
      <c r="P55" s="37">
        <f t="shared" si="15"/>
        <v>2367704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483400</v>
      </c>
      <c r="L56" s="17">
        <v>0.6</v>
      </c>
      <c r="M56" s="40">
        <f t="shared" si="12"/>
        <v>290040</v>
      </c>
      <c r="N56" s="40">
        <f t="shared" si="14"/>
        <v>726550.2</v>
      </c>
      <c r="O56" s="17" t="s">
        <v>55</v>
      </c>
      <c r="P56" s="37">
        <f t="shared" si="15"/>
        <v>290040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651289</v>
      </c>
      <c r="L58" s="17">
        <v>0.8</v>
      </c>
      <c r="M58" s="36">
        <f t="shared" ref="M58:M75" si="16">K58*L58</f>
        <v>521031.2</v>
      </c>
      <c r="N58" s="36">
        <f t="shared" ref="N58:N75" si="17">M58*J58</f>
        <v>115929.442</v>
      </c>
      <c r="O58" s="17" t="s">
        <v>79</v>
      </c>
      <c r="P58" s="37">
        <f t="shared" ref="P58:P62" si="18">M58</f>
        <v>521031.2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11706687</v>
      </c>
      <c r="L59" s="38">
        <v>0.8</v>
      </c>
      <c r="M59" s="40">
        <f t="shared" si="16"/>
        <v>9365349.6</v>
      </c>
      <c r="N59" s="40">
        <f t="shared" si="17"/>
        <v>1592109.432</v>
      </c>
      <c r="O59" s="18" t="s">
        <v>205</v>
      </c>
      <c r="P59" s="39">
        <f t="shared" si="18"/>
        <v>9365349.6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1000</v>
      </c>
      <c r="L62" s="17">
        <v>0.6</v>
      </c>
      <c r="M62" s="36">
        <f t="shared" si="16"/>
        <v>600</v>
      </c>
      <c r="N62" s="36">
        <f t="shared" si="17"/>
        <v>20214</v>
      </c>
      <c r="O62" s="17" t="s">
        <v>43</v>
      </c>
      <c r="P62" s="37">
        <f t="shared" si="18"/>
        <v>600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540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900</v>
      </c>
      <c r="L64" s="17">
        <v>0.6</v>
      </c>
      <c r="M64" s="36">
        <f t="shared" si="16"/>
        <v>540</v>
      </c>
      <c r="N64" s="36">
        <f t="shared" si="17"/>
        <v>1373.76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407660</v>
      </c>
      <c r="L66" s="38">
        <v>0.7</v>
      </c>
      <c r="M66" s="36">
        <f t="shared" si="16"/>
        <v>285362</v>
      </c>
      <c r="N66" s="36">
        <f t="shared" si="17"/>
        <v>33016.3834</v>
      </c>
      <c r="O66" s="18" t="s">
        <v>221</v>
      </c>
      <c r="P66" s="39">
        <f t="shared" ref="P66:P75" si="19">M66</f>
        <v>285362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97572</v>
      </c>
      <c r="L67" s="38">
        <v>0.6</v>
      </c>
      <c r="M67" s="36">
        <f t="shared" si="16"/>
        <v>58543.2</v>
      </c>
      <c r="N67" s="36">
        <f t="shared" si="17"/>
        <v>35962.2514285714</v>
      </c>
      <c r="O67" s="18" t="s">
        <v>226</v>
      </c>
      <c r="P67" s="39">
        <f t="shared" si="19"/>
        <v>58543.2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0</v>
      </c>
      <c r="L68" s="38">
        <v>0.6</v>
      </c>
      <c r="M68" s="36">
        <f t="shared" si="16"/>
        <v>0</v>
      </c>
      <c r="N68" s="36">
        <f t="shared" si="17"/>
        <v>0</v>
      </c>
      <c r="O68" s="18" t="s">
        <v>232</v>
      </c>
      <c r="P68" s="39">
        <f t="shared" si="19"/>
        <v>0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0</v>
      </c>
      <c r="L69" s="38">
        <v>0.8</v>
      </c>
      <c r="M69" s="36">
        <f t="shared" si="16"/>
        <v>0</v>
      </c>
      <c r="N69" s="36">
        <f t="shared" si="17"/>
        <v>0</v>
      </c>
      <c r="O69" s="18" t="s">
        <v>236</v>
      </c>
      <c r="P69" s="39">
        <f t="shared" si="19"/>
        <v>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3484688</v>
      </c>
      <c r="L70" s="17">
        <v>0.5</v>
      </c>
      <c r="M70" s="36">
        <f t="shared" si="16"/>
        <v>1742344</v>
      </c>
      <c r="N70" s="36">
        <f t="shared" si="17"/>
        <v>305636.176666667</v>
      </c>
      <c r="O70" s="17" t="s">
        <v>241</v>
      </c>
      <c r="P70" s="37">
        <f t="shared" si="19"/>
        <v>1742344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0</v>
      </c>
      <c r="L71" s="17">
        <v>0.5</v>
      </c>
      <c r="M71" s="36">
        <f t="shared" si="16"/>
        <v>0</v>
      </c>
      <c r="N71" s="36">
        <f t="shared" si="17"/>
        <v>0</v>
      </c>
      <c r="O71" s="17" t="s">
        <v>246</v>
      </c>
      <c r="P71" s="37">
        <f t="shared" si="19"/>
        <v>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34944</v>
      </c>
      <c r="L72" s="17">
        <v>0.5</v>
      </c>
      <c r="M72" s="36">
        <f t="shared" si="16"/>
        <v>17472</v>
      </c>
      <c r="N72" s="36">
        <f t="shared" si="17"/>
        <v>616237.44</v>
      </c>
      <c r="O72" s="17" t="s">
        <v>252</v>
      </c>
      <c r="P72" s="37">
        <f t="shared" si="19"/>
        <v>17472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108227</v>
      </c>
      <c r="L73" s="17">
        <v>0.5</v>
      </c>
      <c r="M73" s="36">
        <f t="shared" si="16"/>
        <v>54113.5</v>
      </c>
      <c r="N73" s="36">
        <f t="shared" si="17"/>
        <v>465376.1</v>
      </c>
      <c r="O73" s="17" t="s">
        <v>258</v>
      </c>
      <c r="P73" s="37">
        <f t="shared" si="19"/>
        <v>54113.5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519663</v>
      </c>
      <c r="L74" s="17">
        <v>0.5</v>
      </c>
      <c r="M74" s="36">
        <f t="shared" si="16"/>
        <v>259831.5</v>
      </c>
      <c r="N74" s="36">
        <f t="shared" si="17"/>
        <v>75351.135</v>
      </c>
      <c r="O74" s="17" t="s">
        <v>221</v>
      </c>
      <c r="P74" s="37">
        <f t="shared" si="19"/>
        <v>259831.5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409450</v>
      </c>
      <c r="L75" s="17">
        <v>0.7</v>
      </c>
      <c r="M75" s="40">
        <f t="shared" si="16"/>
        <v>286615</v>
      </c>
      <c r="N75" s="40">
        <f t="shared" si="17"/>
        <v>205359.6475</v>
      </c>
      <c r="O75" s="17" t="s">
        <v>33</v>
      </c>
      <c r="P75" s="37">
        <f t="shared" si="19"/>
        <v>286615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1534847</v>
      </c>
      <c r="L77" s="17">
        <v>0.6</v>
      </c>
      <c r="M77" s="40">
        <f>K77*L77</f>
        <v>920908.2</v>
      </c>
      <c r="N77" s="40">
        <f>M77*J77</f>
        <v>570042.1758</v>
      </c>
      <c r="O77" s="17" t="s">
        <v>221</v>
      </c>
      <c r="P77" s="37">
        <f>M77</f>
        <v>920908.2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206294</v>
      </c>
      <c r="L79" s="17">
        <v>0.7</v>
      </c>
      <c r="M79" s="36">
        <f>K79*L79</f>
        <v>144405.8</v>
      </c>
      <c r="N79" s="36">
        <f>M79*J79</f>
        <v>68592.755</v>
      </c>
      <c r="O79" s="17" t="s">
        <v>274</v>
      </c>
      <c r="P79" s="37">
        <f>M79</f>
        <v>144405.8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286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31162</v>
      </c>
      <c r="L3" s="17">
        <v>0.8</v>
      </c>
      <c r="M3" s="36">
        <f t="shared" ref="M3:M7" si="0">K3*L3</f>
        <v>24929.6</v>
      </c>
      <c r="N3" s="36">
        <f t="shared" ref="N3:N7" si="1">M3*J3</f>
        <v>36094.4994285714</v>
      </c>
      <c r="O3" s="17" t="s">
        <v>22</v>
      </c>
      <c r="P3" s="37">
        <f t="shared" ref="P3:P7" si="2">M3</f>
        <v>24929.6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1406</v>
      </c>
      <c r="L4" s="17">
        <v>0.8</v>
      </c>
      <c r="M4" s="36">
        <f t="shared" si="0"/>
        <v>1124.8</v>
      </c>
      <c r="N4" s="36">
        <f t="shared" si="1"/>
        <v>3981.792</v>
      </c>
      <c r="O4" s="17" t="s">
        <v>27</v>
      </c>
      <c r="P4" s="37">
        <f t="shared" si="2"/>
        <v>1124.8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42</v>
      </c>
      <c r="L5" s="38">
        <v>0.6</v>
      </c>
      <c r="M5" s="36">
        <f t="shared" si="0"/>
        <v>25.2</v>
      </c>
      <c r="N5" s="36">
        <f t="shared" si="1"/>
        <v>6552</v>
      </c>
      <c r="O5" s="18" t="s">
        <v>33</v>
      </c>
      <c r="P5" s="39">
        <f t="shared" si="2"/>
        <v>25.2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221380.666666667</v>
      </c>
      <c r="L6" s="17">
        <v>0.8</v>
      </c>
      <c r="M6" s="36">
        <f t="shared" si="0"/>
        <v>177104.533333334</v>
      </c>
      <c r="N6" s="36">
        <f t="shared" si="1"/>
        <v>175904.158162963</v>
      </c>
      <c r="O6" s="17" t="s">
        <v>38</v>
      </c>
      <c r="P6" s="37">
        <f t="shared" si="2"/>
        <v>177104.533333334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752191</v>
      </c>
      <c r="L7" s="38">
        <v>0.7</v>
      </c>
      <c r="M7" s="40">
        <f t="shared" si="0"/>
        <v>526533.7</v>
      </c>
      <c r="N7" s="40">
        <f t="shared" si="1"/>
        <v>39490.0275</v>
      </c>
      <c r="O7" s="18" t="s">
        <v>43</v>
      </c>
      <c r="P7" s="39">
        <f t="shared" si="2"/>
        <v>526533.7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20238</v>
      </c>
      <c r="L9" s="17">
        <v>0.8</v>
      </c>
      <c r="M9" s="36">
        <f t="shared" ref="M9:M12" si="3">K9*L9</f>
        <v>16190.4</v>
      </c>
      <c r="N9" s="36">
        <f t="shared" ref="N9:N12" si="4">M9*J9</f>
        <v>15276.7988571429</v>
      </c>
      <c r="O9" s="17" t="s">
        <v>49</v>
      </c>
      <c r="P9" s="37">
        <f>M9</f>
        <v>16190.4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670634</v>
      </c>
      <c r="L10" s="17">
        <v>0.6</v>
      </c>
      <c r="M10" s="40">
        <f t="shared" si="3"/>
        <v>402380.4</v>
      </c>
      <c r="N10" s="40">
        <f t="shared" si="4"/>
        <v>48573.0625714287</v>
      </c>
      <c r="O10" s="17" t="s">
        <v>55</v>
      </c>
      <c r="P10" s="37">
        <f>M10/2+M12</f>
        <v>9008177.4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14678312</v>
      </c>
      <c r="L12" s="17">
        <v>0.6</v>
      </c>
      <c r="M12" s="40">
        <f t="shared" si="3"/>
        <v>8806987.2</v>
      </c>
      <c r="N12" s="40">
        <f t="shared" si="4"/>
        <v>1764542.79257143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1516001</v>
      </c>
      <c r="L14" s="17">
        <v>0.8</v>
      </c>
      <c r="M14" s="36">
        <f t="shared" ref="M14:M20" si="5">K14*L14</f>
        <v>1212800.8</v>
      </c>
      <c r="N14" s="36">
        <f t="shared" ref="N14:N20" si="6">M14*J14</f>
        <v>325030.6144</v>
      </c>
      <c r="O14" s="17" t="s">
        <v>64</v>
      </c>
      <c r="P14" s="37">
        <f t="shared" ref="P14:P20" si="7">M14</f>
        <v>1212800.8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548941.5</v>
      </c>
      <c r="L15" s="38">
        <v>0.8</v>
      </c>
      <c r="M15" s="36">
        <f t="shared" si="5"/>
        <v>439153.2</v>
      </c>
      <c r="N15" s="36">
        <f t="shared" si="6"/>
        <v>57089.916</v>
      </c>
      <c r="O15" s="18" t="s">
        <v>70</v>
      </c>
      <c r="P15" s="39">
        <f t="shared" si="7"/>
        <v>439153.2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35162</v>
      </c>
      <c r="L16" s="38">
        <v>0.6</v>
      </c>
      <c r="M16" s="36">
        <f t="shared" si="5"/>
        <v>21097.2</v>
      </c>
      <c r="N16" s="36">
        <f t="shared" si="6"/>
        <v>9959.63649999999</v>
      </c>
      <c r="O16" s="18" t="s">
        <v>49</v>
      </c>
      <c r="P16" s="39">
        <f t="shared" si="7"/>
        <v>21097.2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8398464</v>
      </c>
      <c r="L17" s="38">
        <v>0.7</v>
      </c>
      <c r="M17" s="36">
        <f t="shared" si="5"/>
        <v>5878924.8</v>
      </c>
      <c r="N17" s="36">
        <f t="shared" si="6"/>
        <v>934749.0432</v>
      </c>
      <c r="O17" s="18" t="s">
        <v>79</v>
      </c>
      <c r="P17" s="39">
        <f t="shared" si="7"/>
        <v>5878924.8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4124019</v>
      </c>
      <c r="L18" s="17">
        <v>0.8</v>
      </c>
      <c r="M18" s="36">
        <f t="shared" si="5"/>
        <v>3299215.2</v>
      </c>
      <c r="N18" s="36">
        <f t="shared" si="6"/>
        <v>282082.8996</v>
      </c>
      <c r="O18" s="17" t="s">
        <v>85</v>
      </c>
      <c r="P18" s="37">
        <f t="shared" si="7"/>
        <v>3299215.2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18830742</v>
      </c>
      <c r="L19" s="17">
        <v>0.8</v>
      </c>
      <c r="M19" s="36">
        <f t="shared" si="5"/>
        <v>15064593.6</v>
      </c>
      <c r="N19" s="36">
        <f t="shared" si="6"/>
        <v>853660.304</v>
      </c>
      <c r="O19" s="17" t="s">
        <v>85</v>
      </c>
      <c r="P19" s="37">
        <f t="shared" si="7"/>
        <v>15064593.6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51525</v>
      </c>
      <c r="L20" s="38">
        <v>0.7</v>
      </c>
      <c r="M20" s="40">
        <f t="shared" si="5"/>
        <v>36067.5</v>
      </c>
      <c r="N20" s="40">
        <f t="shared" si="6"/>
        <v>37149.525</v>
      </c>
      <c r="O20" s="18" t="s">
        <v>92</v>
      </c>
      <c r="P20" s="39">
        <f t="shared" si="7"/>
        <v>36067.5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3110</v>
      </c>
      <c r="L22" s="38">
        <v>0.6</v>
      </c>
      <c r="M22" s="36">
        <f t="shared" ref="M22:M38" si="8">K22*L22</f>
        <v>1866</v>
      </c>
      <c r="N22" s="36">
        <f t="shared" ref="N22:N39" si="9">M22*J22</f>
        <v>4598.35714285713</v>
      </c>
      <c r="O22" s="18" t="s">
        <v>22</v>
      </c>
      <c r="P22" s="39">
        <f t="shared" ref="P22:P24" si="10">M22</f>
        <v>1866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232384</v>
      </c>
      <c r="L23" s="17">
        <v>0.8</v>
      </c>
      <c r="M23" s="36">
        <f t="shared" si="8"/>
        <v>185907.2</v>
      </c>
      <c r="N23" s="36">
        <f t="shared" si="9"/>
        <v>65067.52</v>
      </c>
      <c r="O23" s="17" t="s">
        <v>49</v>
      </c>
      <c r="P23" s="37">
        <f t="shared" si="10"/>
        <v>185907.2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29600</v>
      </c>
      <c r="L24" s="38">
        <v>0.6</v>
      </c>
      <c r="M24" s="36">
        <f t="shared" si="8"/>
        <v>17760</v>
      </c>
      <c r="N24" s="36">
        <f t="shared" si="9"/>
        <v>25244.5714285714</v>
      </c>
      <c r="O24" s="18" t="s">
        <v>55</v>
      </c>
      <c r="P24" s="39">
        <f t="shared" si="10"/>
        <v>17760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250</v>
      </c>
      <c r="L25" s="38">
        <v>0.5</v>
      </c>
      <c r="M25" s="36">
        <f t="shared" si="8"/>
        <v>125</v>
      </c>
      <c r="N25" s="36">
        <f t="shared" si="9"/>
        <v>260.208333333334</v>
      </c>
      <c r="O25" s="18" t="s">
        <v>107</v>
      </c>
      <c r="P25" s="39">
        <f>K25/2+K26+K27*2</f>
        <v>10905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5070</v>
      </c>
      <c r="L26" s="38">
        <v>0.5</v>
      </c>
      <c r="M26" s="36">
        <f t="shared" si="8"/>
        <v>2535</v>
      </c>
      <c r="N26" s="36">
        <f t="shared" si="9"/>
        <v>9147.72857142858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2855</v>
      </c>
      <c r="L27" s="38">
        <v>0.5</v>
      </c>
      <c r="M27" s="36">
        <f t="shared" si="8"/>
        <v>1427.5</v>
      </c>
      <c r="N27" s="36">
        <f t="shared" si="9"/>
        <v>9036.075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4420037</v>
      </c>
      <c r="L28" s="17">
        <v>0.6</v>
      </c>
      <c r="M28" s="36">
        <f t="shared" si="8"/>
        <v>2652022.2</v>
      </c>
      <c r="N28" s="36">
        <f t="shared" si="9"/>
        <v>467971.417374999</v>
      </c>
      <c r="O28" s="17" t="s">
        <v>114</v>
      </c>
      <c r="P28" s="37">
        <f>M28</f>
        <v>2652022.2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180327.6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300546</v>
      </c>
      <c r="L30" s="38">
        <v>0.6</v>
      </c>
      <c r="M30" s="36">
        <f t="shared" si="8"/>
        <v>180327.6</v>
      </c>
      <c r="N30" s="36">
        <f t="shared" si="9"/>
        <v>405737.1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6993237</v>
      </c>
      <c r="L31" s="17">
        <v>0.8</v>
      </c>
      <c r="M31" s="36">
        <f t="shared" si="8"/>
        <v>5594589.6</v>
      </c>
      <c r="N31" s="36">
        <f t="shared" si="9"/>
        <v>128675.5608</v>
      </c>
      <c r="O31" s="17" t="s">
        <v>122</v>
      </c>
      <c r="P31" s="37">
        <f t="shared" ref="P31:P38" si="11">M31</f>
        <v>5594589.6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11300</v>
      </c>
      <c r="L32" s="17">
        <v>0.7</v>
      </c>
      <c r="M32" s="36">
        <f t="shared" si="8"/>
        <v>7910</v>
      </c>
      <c r="N32" s="36">
        <f t="shared" si="9"/>
        <v>3107.5</v>
      </c>
      <c r="O32" s="17" t="s">
        <v>127</v>
      </c>
      <c r="P32" s="37">
        <f>M32/4+M33+M34*2</f>
        <v>861098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1223515</v>
      </c>
      <c r="L33" s="17">
        <v>0.7</v>
      </c>
      <c r="M33" s="36">
        <f t="shared" si="8"/>
        <v>856460.5</v>
      </c>
      <c r="N33" s="36">
        <f t="shared" si="9"/>
        <v>969513.286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1900</v>
      </c>
      <c r="L34" s="17">
        <v>0.7</v>
      </c>
      <c r="M34" s="36">
        <f t="shared" si="8"/>
        <v>1330</v>
      </c>
      <c r="N34" s="36">
        <f t="shared" si="9"/>
        <v>2619.26875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323242</v>
      </c>
      <c r="L35" s="38">
        <v>0.6</v>
      </c>
      <c r="M35" s="36">
        <f t="shared" si="8"/>
        <v>193945.2</v>
      </c>
      <c r="N35" s="36">
        <f t="shared" si="9"/>
        <v>555200.459200001</v>
      </c>
      <c r="O35" s="18" t="s">
        <v>27</v>
      </c>
      <c r="P35" s="39">
        <f t="shared" si="11"/>
        <v>193945.2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2374055</v>
      </c>
      <c r="L36" s="38">
        <v>0.6</v>
      </c>
      <c r="M36" s="36">
        <f t="shared" si="8"/>
        <v>1424433</v>
      </c>
      <c r="N36" s="36">
        <f t="shared" si="9"/>
        <v>22506.0414</v>
      </c>
      <c r="O36" s="18" t="s">
        <v>122</v>
      </c>
      <c r="P36" s="39">
        <f t="shared" si="11"/>
        <v>1424433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7194</v>
      </c>
      <c r="L37" s="38">
        <v>0.8</v>
      </c>
      <c r="M37" s="36">
        <f t="shared" si="8"/>
        <v>5755.2</v>
      </c>
      <c r="N37" s="36">
        <f t="shared" si="9"/>
        <v>947.689600000002</v>
      </c>
      <c r="O37" s="18" t="s">
        <v>79</v>
      </c>
      <c r="P37" s="39">
        <f t="shared" si="11"/>
        <v>5755.2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56820</v>
      </c>
      <c r="L38" s="43">
        <v>0.8</v>
      </c>
      <c r="M38" s="36">
        <f t="shared" si="8"/>
        <v>45456</v>
      </c>
      <c r="N38" s="36">
        <f t="shared" si="9"/>
        <v>6303.23200000001</v>
      </c>
      <c r="O38" s="44" t="s">
        <v>140</v>
      </c>
      <c r="P38" s="45">
        <f t="shared" si="11"/>
        <v>45456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224885</v>
      </c>
      <c r="L39" s="46">
        <v>0.8</v>
      </c>
      <c r="M39" s="40">
        <f t="shared" ref="M39:M56" si="12">K39*L39</f>
        <v>179908</v>
      </c>
      <c r="N39" s="40">
        <f t="shared" si="9"/>
        <v>126064.105714286</v>
      </c>
      <c r="O39" s="17" t="s">
        <v>49</v>
      </c>
      <c r="P39" s="37">
        <f t="shared" ref="P39:P44" si="13">M39</f>
        <v>179908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20105</v>
      </c>
      <c r="L41" s="38">
        <v>0.7</v>
      </c>
      <c r="M41" s="40">
        <f t="shared" si="12"/>
        <v>14073.5</v>
      </c>
      <c r="N41" s="40">
        <f t="shared" ref="N41:N56" si="14">M41*J41</f>
        <v>22461.306</v>
      </c>
      <c r="O41" s="18" t="s">
        <v>149</v>
      </c>
      <c r="P41" s="39">
        <f t="shared" si="13"/>
        <v>14073.5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260111</v>
      </c>
      <c r="L44" s="38">
        <v>0.8</v>
      </c>
      <c r="M44" s="36">
        <f t="shared" si="12"/>
        <v>208088.8</v>
      </c>
      <c r="N44" s="36">
        <f t="shared" si="14"/>
        <v>79073.744</v>
      </c>
      <c r="O44" s="18" t="s">
        <v>155</v>
      </c>
      <c r="P44" s="39">
        <f t="shared" si="13"/>
        <v>208088.8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300</v>
      </c>
      <c r="L45" s="17">
        <v>0.7</v>
      </c>
      <c r="M45" s="36">
        <f t="shared" si="12"/>
        <v>210</v>
      </c>
      <c r="N45" s="36">
        <f t="shared" si="14"/>
        <v>321</v>
      </c>
      <c r="O45" s="17" t="s">
        <v>155</v>
      </c>
      <c r="P45" s="37">
        <f>M45/2+M46</f>
        <v>8022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11310</v>
      </c>
      <c r="L46" s="17">
        <v>0.7</v>
      </c>
      <c r="M46" s="36">
        <f t="shared" si="12"/>
        <v>7917</v>
      </c>
      <c r="N46" s="36">
        <f t="shared" si="14"/>
        <v>20572.89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3580359</v>
      </c>
      <c r="L47" s="38">
        <v>0.8</v>
      </c>
      <c r="M47" s="36">
        <f t="shared" si="12"/>
        <v>2864287.2</v>
      </c>
      <c r="N47" s="36">
        <f t="shared" si="14"/>
        <v>224369.164</v>
      </c>
      <c r="O47" s="18" t="s">
        <v>55</v>
      </c>
      <c r="P47" s="39">
        <f t="shared" ref="P47:P56" si="15">M47</f>
        <v>2864287.2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93463</v>
      </c>
      <c r="L48" s="17">
        <v>0.8</v>
      </c>
      <c r="M48" s="36">
        <f t="shared" si="12"/>
        <v>74770.4</v>
      </c>
      <c r="N48" s="36">
        <f t="shared" si="14"/>
        <v>29160.456</v>
      </c>
      <c r="O48" s="17" t="s">
        <v>70</v>
      </c>
      <c r="P48" s="37">
        <f t="shared" si="15"/>
        <v>74770.4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248889</v>
      </c>
      <c r="L49" s="38">
        <v>0.6</v>
      </c>
      <c r="M49" s="36">
        <f t="shared" si="12"/>
        <v>149333.4</v>
      </c>
      <c r="N49" s="36">
        <f t="shared" si="14"/>
        <v>207573.426</v>
      </c>
      <c r="O49" s="18" t="s">
        <v>107</v>
      </c>
      <c r="P49" s="39">
        <f t="shared" si="15"/>
        <v>149333.4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272801</v>
      </c>
      <c r="L50" s="17">
        <v>0.8</v>
      </c>
      <c r="M50" s="36">
        <f t="shared" si="12"/>
        <v>218240.8</v>
      </c>
      <c r="N50" s="36">
        <f t="shared" si="14"/>
        <v>109847.869333333</v>
      </c>
      <c r="O50" s="17" t="s">
        <v>175</v>
      </c>
      <c r="P50" s="37">
        <f t="shared" si="15"/>
        <v>218240.8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1289616</v>
      </c>
      <c r="L51" s="17">
        <v>0.8</v>
      </c>
      <c r="M51" s="36">
        <f t="shared" si="12"/>
        <v>1031692.8</v>
      </c>
      <c r="N51" s="36">
        <f t="shared" si="14"/>
        <v>123493.62816</v>
      </c>
      <c r="O51" s="17" t="s">
        <v>85</v>
      </c>
      <c r="P51" s="37">
        <f t="shared" si="15"/>
        <v>1031692.8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780403</v>
      </c>
      <c r="L52" s="38">
        <v>0.8</v>
      </c>
      <c r="M52" s="36">
        <f t="shared" si="12"/>
        <v>624322.4</v>
      </c>
      <c r="N52" s="36">
        <f t="shared" si="14"/>
        <v>393323.112</v>
      </c>
      <c r="O52" s="18" t="s">
        <v>184</v>
      </c>
      <c r="P52" s="39">
        <f t="shared" si="15"/>
        <v>624322.4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68</v>
      </c>
      <c r="L53" s="17">
        <v>0.8</v>
      </c>
      <c r="M53" s="36">
        <f t="shared" si="12"/>
        <v>54.4</v>
      </c>
      <c r="N53" s="36">
        <f t="shared" si="14"/>
        <v>106.857142857143</v>
      </c>
      <c r="O53" s="17" t="s">
        <v>49</v>
      </c>
      <c r="P53" s="37">
        <f t="shared" si="15"/>
        <v>54.4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6298</v>
      </c>
      <c r="L54" s="17">
        <v>0.8</v>
      </c>
      <c r="M54" s="36">
        <f t="shared" si="12"/>
        <v>5038.4</v>
      </c>
      <c r="N54" s="36">
        <f t="shared" si="14"/>
        <v>5935.2352</v>
      </c>
      <c r="O54" s="17" t="s">
        <v>107</v>
      </c>
      <c r="P54" s="37">
        <f t="shared" si="15"/>
        <v>5038.4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1280476</v>
      </c>
      <c r="L55" s="17">
        <v>0.8</v>
      </c>
      <c r="M55" s="36">
        <f t="shared" si="12"/>
        <v>1024380.8</v>
      </c>
      <c r="N55" s="36">
        <f t="shared" si="14"/>
        <v>83691.91136</v>
      </c>
      <c r="O55" s="17" t="s">
        <v>79</v>
      </c>
      <c r="P55" s="37">
        <f t="shared" si="15"/>
        <v>1024380.8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47191</v>
      </c>
      <c r="L56" s="17">
        <v>0.6</v>
      </c>
      <c r="M56" s="40">
        <f t="shared" si="12"/>
        <v>28314.6</v>
      </c>
      <c r="N56" s="40">
        <f t="shared" si="14"/>
        <v>70928.073</v>
      </c>
      <c r="O56" s="17" t="s">
        <v>55</v>
      </c>
      <c r="P56" s="37">
        <f t="shared" si="15"/>
        <v>28314.6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436529</v>
      </c>
      <c r="L58" s="17">
        <v>0.8</v>
      </c>
      <c r="M58" s="36">
        <f t="shared" ref="M58:M75" si="16">K58*L58</f>
        <v>349223.2</v>
      </c>
      <c r="N58" s="36">
        <f t="shared" ref="N58:N75" si="17">M58*J58</f>
        <v>77702.162</v>
      </c>
      <c r="O58" s="17" t="s">
        <v>79</v>
      </c>
      <c r="P58" s="37">
        <f t="shared" ref="P58:P62" si="18">M58</f>
        <v>349223.2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4225457</v>
      </c>
      <c r="L59" s="38">
        <v>0.8</v>
      </c>
      <c r="M59" s="40">
        <f t="shared" si="16"/>
        <v>3380365.6</v>
      </c>
      <c r="N59" s="40">
        <f t="shared" si="17"/>
        <v>574662.152</v>
      </c>
      <c r="O59" s="18" t="s">
        <v>205</v>
      </c>
      <c r="P59" s="39">
        <f t="shared" si="18"/>
        <v>3380365.6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20</v>
      </c>
      <c r="L62" s="17">
        <v>0.6</v>
      </c>
      <c r="M62" s="36">
        <f t="shared" si="16"/>
        <v>12</v>
      </c>
      <c r="N62" s="36">
        <f t="shared" si="17"/>
        <v>404.28</v>
      </c>
      <c r="O62" s="17" t="s">
        <v>43</v>
      </c>
      <c r="P62" s="37">
        <f t="shared" si="18"/>
        <v>12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1000</v>
      </c>
      <c r="L63" s="17">
        <v>0.6</v>
      </c>
      <c r="M63" s="36">
        <f t="shared" si="16"/>
        <v>600</v>
      </c>
      <c r="N63" s="36">
        <f t="shared" si="17"/>
        <v>897.6</v>
      </c>
      <c r="O63" s="17" t="s">
        <v>215</v>
      </c>
      <c r="P63" s="37">
        <f>M63/2+M64+M65*2</f>
        <v>3666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5600</v>
      </c>
      <c r="L64" s="17">
        <v>0.6</v>
      </c>
      <c r="M64" s="36">
        <f t="shared" si="16"/>
        <v>3360</v>
      </c>
      <c r="N64" s="36">
        <f t="shared" si="17"/>
        <v>8547.84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5</v>
      </c>
      <c r="L65" s="17">
        <v>0.6</v>
      </c>
      <c r="M65" s="36">
        <f t="shared" si="16"/>
        <v>3</v>
      </c>
      <c r="N65" s="36">
        <f t="shared" si="17"/>
        <v>12.972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419150</v>
      </c>
      <c r="L66" s="38">
        <v>0.7</v>
      </c>
      <c r="M66" s="36">
        <f t="shared" si="16"/>
        <v>293405</v>
      </c>
      <c r="N66" s="36">
        <f t="shared" si="17"/>
        <v>33946.9585</v>
      </c>
      <c r="O66" s="18" t="s">
        <v>221</v>
      </c>
      <c r="P66" s="39">
        <f t="shared" ref="P66:P75" si="19">M66</f>
        <v>293405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138203</v>
      </c>
      <c r="L67" s="38">
        <v>0.6</v>
      </c>
      <c r="M67" s="36">
        <f t="shared" si="16"/>
        <v>82921.8</v>
      </c>
      <c r="N67" s="36">
        <f t="shared" si="17"/>
        <v>50937.6771428571</v>
      </c>
      <c r="O67" s="18" t="s">
        <v>226</v>
      </c>
      <c r="P67" s="39">
        <f t="shared" si="19"/>
        <v>82921.8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109</v>
      </c>
      <c r="L68" s="38">
        <v>0.6</v>
      </c>
      <c r="M68" s="36">
        <f t="shared" si="16"/>
        <v>65.4</v>
      </c>
      <c r="N68" s="36">
        <f t="shared" si="17"/>
        <v>2485.2</v>
      </c>
      <c r="O68" s="18" t="s">
        <v>232</v>
      </c>
      <c r="P68" s="39">
        <f t="shared" si="19"/>
        <v>65.4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0</v>
      </c>
      <c r="L69" s="38">
        <v>0.8</v>
      </c>
      <c r="M69" s="36">
        <f t="shared" si="16"/>
        <v>0</v>
      </c>
      <c r="N69" s="36">
        <f t="shared" si="17"/>
        <v>0</v>
      </c>
      <c r="O69" s="18" t="s">
        <v>236</v>
      </c>
      <c r="P69" s="39">
        <f t="shared" si="19"/>
        <v>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882021</v>
      </c>
      <c r="L70" s="17">
        <v>0.5</v>
      </c>
      <c r="M70" s="36">
        <f t="shared" si="16"/>
        <v>441010.5</v>
      </c>
      <c r="N70" s="36">
        <f t="shared" si="17"/>
        <v>77360.5918750001</v>
      </c>
      <c r="O70" s="17" t="s">
        <v>241</v>
      </c>
      <c r="P70" s="37">
        <f t="shared" si="19"/>
        <v>441010.5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0</v>
      </c>
      <c r="L71" s="17">
        <v>0.5</v>
      </c>
      <c r="M71" s="36">
        <f t="shared" si="16"/>
        <v>0</v>
      </c>
      <c r="N71" s="36">
        <f t="shared" si="17"/>
        <v>0</v>
      </c>
      <c r="O71" s="17" t="s">
        <v>246</v>
      </c>
      <c r="P71" s="37">
        <f t="shared" si="19"/>
        <v>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7637</v>
      </c>
      <c r="L72" s="17">
        <v>0.5</v>
      </c>
      <c r="M72" s="36">
        <f t="shared" si="16"/>
        <v>3818.5</v>
      </c>
      <c r="N72" s="36">
        <f t="shared" si="17"/>
        <v>134678.495</v>
      </c>
      <c r="O72" s="17" t="s">
        <v>252</v>
      </c>
      <c r="P72" s="37">
        <f t="shared" si="19"/>
        <v>3818.5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47477</v>
      </c>
      <c r="L73" s="17">
        <v>0.5</v>
      </c>
      <c r="M73" s="36">
        <f t="shared" si="16"/>
        <v>23738.5</v>
      </c>
      <c r="N73" s="36">
        <f t="shared" si="17"/>
        <v>204151.1</v>
      </c>
      <c r="O73" s="17" t="s">
        <v>258</v>
      </c>
      <c r="P73" s="37">
        <f t="shared" si="19"/>
        <v>23738.5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184259</v>
      </c>
      <c r="L74" s="17">
        <v>0.5</v>
      </c>
      <c r="M74" s="36">
        <f t="shared" si="16"/>
        <v>92129.5</v>
      </c>
      <c r="N74" s="36">
        <f t="shared" si="17"/>
        <v>26717.555</v>
      </c>
      <c r="O74" s="17" t="s">
        <v>221</v>
      </c>
      <c r="P74" s="37">
        <f t="shared" si="19"/>
        <v>92129.5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119400</v>
      </c>
      <c r="L75" s="17">
        <v>0.7</v>
      </c>
      <c r="M75" s="40">
        <f t="shared" si="16"/>
        <v>83580</v>
      </c>
      <c r="N75" s="40">
        <f t="shared" si="17"/>
        <v>59885.07</v>
      </c>
      <c r="O75" s="17" t="s">
        <v>33</v>
      </c>
      <c r="P75" s="37">
        <f t="shared" si="19"/>
        <v>83580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217631</v>
      </c>
      <c r="L77" s="17">
        <v>0.6</v>
      </c>
      <c r="M77" s="40">
        <f>K77*L77</f>
        <v>130578.6</v>
      </c>
      <c r="N77" s="40">
        <f>M77*J77</f>
        <v>80828.1534</v>
      </c>
      <c r="O77" s="17" t="s">
        <v>221</v>
      </c>
      <c r="P77" s="37">
        <f>M77</f>
        <v>130578.6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418069</v>
      </c>
      <c r="L79" s="17">
        <v>0.7</v>
      </c>
      <c r="M79" s="36">
        <f>K79*L79</f>
        <v>292648.3</v>
      </c>
      <c r="N79" s="36">
        <f>M79*J79</f>
        <v>139007.9425</v>
      </c>
      <c r="O79" s="17" t="s">
        <v>274</v>
      </c>
      <c r="P79" s="37">
        <f>M79</f>
        <v>292648.3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287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40834</v>
      </c>
      <c r="L3" s="17">
        <v>0.8</v>
      </c>
      <c r="M3" s="36">
        <f t="shared" ref="M3:M7" si="0">K3*L3</f>
        <v>32667.2</v>
      </c>
      <c r="N3" s="36">
        <f t="shared" ref="N3:N7" si="1">M3*J3</f>
        <v>47297.4388571428</v>
      </c>
      <c r="O3" s="17" t="s">
        <v>22</v>
      </c>
      <c r="P3" s="37">
        <f t="shared" ref="P3:P7" si="2">M3</f>
        <v>32667.2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0</v>
      </c>
      <c r="L4" s="17">
        <v>0.8</v>
      </c>
      <c r="M4" s="36">
        <f t="shared" si="0"/>
        <v>0</v>
      </c>
      <c r="N4" s="36">
        <f t="shared" si="1"/>
        <v>0</v>
      </c>
      <c r="O4" s="17" t="s">
        <v>27</v>
      </c>
      <c r="P4" s="37">
        <f t="shared" si="2"/>
        <v>0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350</v>
      </c>
      <c r="L5" s="38">
        <v>0.6</v>
      </c>
      <c r="M5" s="36">
        <f t="shared" si="0"/>
        <v>210</v>
      </c>
      <c r="N5" s="36">
        <f t="shared" si="1"/>
        <v>54600</v>
      </c>
      <c r="O5" s="18" t="s">
        <v>33</v>
      </c>
      <c r="P5" s="39">
        <f t="shared" si="2"/>
        <v>210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444093.666666667</v>
      </c>
      <c r="L6" s="17">
        <v>0.8</v>
      </c>
      <c r="M6" s="36">
        <f t="shared" si="0"/>
        <v>355274.933333334</v>
      </c>
      <c r="N6" s="36">
        <f t="shared" si="1"/>
        <v>352866.958785185</v>
      </c>
      <c r="O6" s="17" t="s">
        <v>38</v>
      </c>
      <c r="P6" s="37">
        <f t="shared" si="2"/>
        <v>355274.933333334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1027116</v>
      </c>
      <c r="L7" s="38">
        <v>0.7</v>
      </c>
      <c r="M7" s="40">
        <f t="shared" si="0"/>
        <v>718981.2</v>
      </c>
      <c r="N7" s="40">
        <f t="shared" si="1"/>
        <v>53923.59</v>
      </c>
      <c r="O7" s="18" t="s">
        <v>43</v>
      </c>
      <c r="P7" s="39">
        <f t="shared" si="2"/>
        <v>718981.2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4340</v>
      </c>
      <c r="L9" s="17">
        <v>0.8</v>
      </c>
      <c r="M9" s="36">
        <f t="shared" ref="M9:M12" si="3">K9*L9</f>
        <v>3472</v>
      </c>
      <c r="N9" s="36">
        <f t="shared" ref="N9:N12" si="4">M9*J9</f>
        <v>3276.08</v>
      </c>
      <c r="O9" s="17" t="s">
        <v>49</v>
      </c>
      <c r="P9" s="37">
        <f>M9</f>
        <v>3472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782514</v>
      </c>
      <c r="L10" s="17">
        <v>0.6</v>
      </c>
      <c r="M10" s="40">
        <f t="shared" si="3"/>
        <v>469508.4</v>
      </c>
      <c r="N10" s="40">
        <f t="shared" si="4"/>
        <v>56676.3711428573</v>
      </c>
      <c r="O10" s="17" t="s">
        <v>55</v>
      </c>
      <c r="P10" s="37">
        <f>M10/2+M12</f>
        <v>4863867.6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7715189</v>
      </c>
      <c r="L12" s="17">
        <v>0.6</v>
      </c>
      <c r="M12" s="40">
        <f t="shared" si="3"/>
        <v>4629113.4</v>
      </c>
      <c r="N12" s="40">
        <f t="shared" si="4"/>
        <v>927475.934785715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1497462</v>
      </c>
      <c r="L14" s="17">
        <v>0.8</v>
      </c>
      <c r="M14" s="36">
        <f t="shared" ref="M14:M20" si="5">K14*L14</f>
        <v>1197969.6</v>
      </c>
      <c r="N14" s="36">
        <f t="shared" ref="N14:N20" si="6">M14*J14</f>
        <v>321055.8528</v>
      </c>
      <c r="O14" s="17" t="s">
        <v>64</v>
      </c>
      <c r="P14" s="37">
        <f t="shared" ref="P14:P20" si="7">M14</f>
        <v>1197969.6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203517.5</v>
      </c>
      <c r="L15" s="38">
        <v>0.8</v>
      </c>
      <c r="M15" s="36">
        <f t="shared" si="5"/>
        <v>162814</v>
      </c>
      <c r="N15" s="36">
        <f t="shared" si="6"/>
        <v>21165.82</v>
      </c>
      <c r="O15" s="18" t="s">
        <v>70</v>
      </c>
      <c r="P15" s="39">
        <f t="shared" si="7"/>
        <v>162814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32900</v>
      </c>
      <c r="L16" s="38">
        <v>0.6</v>
      </c>
      <c r="M16" s="36">
        <f t="shared" si="5"/>
        <v>19740</v>
      </c>
      <c r="N16" s="36">
        <f t="shared" si="6"/>
        <v>9318.92499999999</v>
      </c>
      <c r="O16" s="18" t="s">
        <v>49</v>
      </c>
      <c r="P16" s="39">
        <f t="shared" si="7"/>
        <v>19740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6682874</v>
      </c>
      <c r="L17" s="38">
        <v>0.7</v>
      </c>
      <c r="M17" s="36">
        <f t="shared" si="5"/>
        <v>4678011.8</v>
      </c>
      <c r="N17" s="36">
        <f t="shared" si="6"/>
        <v>743803.8762</v>
      </c>
      <c r="O17" s="18" t="s">
        <v>79</v>
      </c>
      <c r="P17" s="39">
        <f t="shared" si="7"/>
        <v>4678011.8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2694964</v>
      </c>
      <c r="L18" s="17">
        <v>0.8</v>
      </c>
      <c r="M18" s="36">
        <f t="shared" si="5"/>
        <v>2155971.2</v>
      </c>
      <c r="N18" s="36">
        <f t="shared" si="6"/>
        <v>184335.5376</v>
      </c>
      <c r="O18" s="17" t="s">
        <v>85</v>
      </c>
      <c r="P18" s="37">
        <f t="shared" si="7"/>
        <v>2155971.2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21707151</v>
      </c>
      <c r="L19" s="17">
        <v>0.8</v>
      </c>
      <c r="M19" s="36">
        <f t="shared" si="5"/>
        <v>17365720.8</v>
      </c>
      <c r="N19" s="36">
        <f t="shared" si="6"/>
        <v>984057.512</v>
      </c>
      <c r="O19" s="17" t="s">
        <v>85</v>
      </c>
      <c r="P19" s="37">
        <f t="shared" si="7"/>
        <v>17365720.8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39832</v>
      </c>
      <c r="L20" s="38">
        <v>0.7</v>
      </c>
      <c r="M20" s="40">
        <f t="shared" si="5"/>
        <v>27882.4</v>
      </c>
      <c r="N20" s="40">
        <f t="shared" si="6"/>
        <v>28718.872</v>
      </c>
      <c r="O20" s="18" t="s">
        <v>92</v>
      </c>
      <c r="P20" s="39">
        <f t="shared" si="7"/>
        <v>27882.4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2400</v>
      </c>
      <c r="L22" s="38">
        <v>0.6</v>
      </c>
      <c r="M22" s="36">
        <f t="shared" ref="M22:M38" si="8">K22*L22</f>
        <v>1440</v>
      </c>
      <c r="N22" s="36">
        <f t="shared" ref="N22:N39" si="9">M22*J22</f>
        <v>3548.57142857142</v>
      </c>
      <c r="O22" s="18" t="s">
        <v>22</v>
      </c>
      <c r="P22" s="39">
        <f t="shared" ref="P22:P24" si="10">M22</f>
        <v>1440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154878</v>
      </c>
      <c r="L23" s="17">
        <v>0.8</v>
      </c>
      <c r="M23" s="36">
        <f t="shared" si="8"/>
        <v>123902.4</v>
      </c>
      <c r="N23" s="36">
        <f t="shared" si="9"/>
        <v>43365.84</v>
      </c>
      <c r="O23" s="17" t="s">
        <v>49</v>
      </c>
      <c r="P23" s="37">
        <f t="shared" si="10"/>
        <v>123902.4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18200</v>
      </c>
      <c r="L24" s="38">
        <v>0.6</v>
      </c>
      <c r="M24" s="36">
        <f t="shared" si="8"/>
        <v>10920</v>
      </c>
      <c r="N24" s="36">
        <f t="shared" si="9"/>
        <v>15522</v>
      </c>
      <c r="O24" s="18" t="s">
        <v>55</v>
      </c>
      <c r="P24" s="39">
        <f t="shared" si="10"/>
        <v>10920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0</v>
      </c>
      <c r="L25" s="38">
        <v>0.5</v>
      </c>
      <c r="M25" s="36">
        <f t="shared" si="8"/>
        <v>0</v>
      </c>
      <c r="N25" s="36">
        <f t="shared" si="9"/>
        <v>0</v>
      </c>
      <c r="O25" s="18" t="s">
        <v>107</v>
      </c>
      <c r="P25" s="39">
        <f>K25/2+K26+K27*2</f>
        <v>350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0</v>
      </c>
      <c r="L26" s="38">
        <v>0.5</v>
      </c>
      <c r="M26" s="36">
        <f t="shared" si="8"/>
        <v>0</v>
      </c>
      <c r="N26" s="36">
        <f t="shared" si="9"/>
        <v>0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175</v>
      </c>
      <c r="L27" s="38">
        <v>0.5</v>
      </c>
      <c r="M27" s="36">
        <f t="shared" si="8"/>
        <v>87.5</v>
      </c>
      <c r="N27" s="36">
        <f t="shared" si="9"/>
        <v>553.875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8491090</v>
      </c>
      <c r="L28" s="17">
        <v>0.6</v>
      </c>
      <c r="M28" s="36">
        <f t="shared" si="8"/>
        <v>5094654</v>
      </c>
      <c r="N28" s="36">
        <f t="shared" si="9"/>
        <v>898994.153749998</v>
      </c>
      <c r="O28" s="17" t="s">
        <v>114</v>
      </c>
      <c r="P28" s="37">
        <f>M28</f>
        <v>5094654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157843.2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263072</v>
      </c>
      <c r="L30" s="38">
        <v>0.6</v>
      </c>
      <c r="M30" s="36">
        <f t="shared" si="8"/>
        <v>157843.2</v>
      </c>
      <c r="N30" s="36">
        <f t="shared" si="9"/>
        <v>355147.2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5166990</v>
      </c>
      <c r="L31" s="17">
        <v>0.8</v>
      </c>
      <c r="M31" s="36">
        <f t="shared" si="8"/>
        <v>4133592</v>
      </c>
      <c r="N31" s="36">
        <f t="shared" si="9"/>
        <v>95072.616</v>
      </c>
      <c r="O31" s="17" t="s">
        <v>122</v>
      </c>
      <c r="P31" s="37">
        <f t="shared" ref="P31:P38" si="11">M31</f>
        <v>4133592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7690</v>
      </c>
      <c r="L32" s="17">
        <v>0.7</v>
      </c>
      <c r="M32" s="36">
        <f t="shared" si="8"/>
        <v>5383</v>
      </c>
      <c r="N32" s="36">
        <f t="shared" si="9"/>
        <v>2114.75</v>
      </c>
      <c r="O32" s="17" t="s">
        <v>127</v>
      </c>
      <c r="P32" s="37">
        <f>M32/4+M33+M34*2</f>
        <v>1222607.75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1744220</v>
      </c>
      <c r="L33" s="17">
        <v>0.7</v>
      </c>
      <c r="M33" s="36">
        <f t="shared" si="8"/>
        <v>1220954</v>
      </c>
      <c r="N33" s="36">
        <f t="shared" si="9"/>
        <v>1382119.928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220</v>
      </c>
      <c r="L34" s="17">
        <v>0.7</v>
      </c>
      <c r="M34" s="36">
        <f t="shared" si="8"/>
        <v>154</v>
      </c>
      <c r="N34" s="36">
        <f t="shared" si="9"/>
        <v>303.28375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359029</v>
      </c>
      <c r="L35" s="38">
        <v>0.6</v>
      </c>
      <c r="M35" s="36">
        <f t="shared" si="8"/>
        <v>215417.4</v>
      </c>
      <c r="N35" s="36">
        <f t="shared" si="9"/>
        <v>616668.210400001</v>
      </c>
      <c r="O35" s="18" t="s">
        <v>27</v>
      </c>
      <c r="P35" s="39">
        <f t="shared" si="11"/>
        <v>215417.4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3135944</v>
      </c>
      <c r="L36" s="38">
        <v>0.6</v>
      </c>
      <c r="M36" s="36">
        <f t="shared" si="8"/>
        <v>1881566.4</v>
      </c>
      <c r="N36" s="36">
        <f t="shared" si="9"/>
        <v>29728.74912</v>
      </c>
      <c r="O36" s="18" t="s">
        <v>122</v>
      </c>
      <c r="P36" s="39">
        <f t="shared" si="11"/>
        <v>1881566.4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17318</v>
      </c>
      <c r="L37" s="38">
        <v>0.8</v>
      </c>
      <c r="M37" s="36">
        <f t="shared" si="8"/>
        <v>13854.4</v>
      </c>
      <c r="N37" s="36">
        <f t="shared" si="9"/>
        <v>2281.35786666667</v>
      </c>
      <c r="O37" s="18" t="s">
        <v>79</v>
      </c>
      <c r="P37" s="39">
        <f t="shared" si="11"/>
        <v>13854.4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87427</v>
      </c>
      <c r="L38" s="43">
        <v>0.8</v>
      </c>
      <c r="M38" s="36">
        <f t="shared" si="8"/>
        <v>69941.6</v>
      </c>
      <c r="N38" s="36">
        <f t="shared" si="9"/>
        <v>9698.56853333335</v>
      </c>
      <c r="O38" s="44" t="s">
        <v>140</v>
      </c>
      <c r="P38" s="45">
        <f t="shared" si="11"/>
        <v>69941.6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199231</v>
      </c>
      <c r="L39" s="46">
        <v>0.8</v>
      </c>
      <c r="M39" s="40">
        <f t="shared" ref="M39:M56" si="12">K39*L39</f>
        <v>159384.8</v>
      </c>
      <c r="N39" s="40">
        <f t="shared" si="9"/>
        <v>111683.206285714</v>
      </c>
      <c r="O39" s="17" t="s">
        <v>49</v>
      </c>
      <c r="P39" s="37">
        <f t="shared" ref="P39:P44" si="13">M39</f>
        <v>159384.8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30030</v>
      </c>
      <c r="L41" s="38">
        <v>0.7</v>
      </c>
      <c r="M41" s="40">
        <f t="shared" si="12"/>
        <v>21021</v>
      </c>
      <c r="N41" s="40">
        <f t="shared" ref="N41:N56" si="14">M41*J41</f>
        <v>33549.516</v>
      </c>
      <c r="O41" s="18" t="s">
        <v>149</v>
      </c>
      <c r="P41" s="39">
        <f t="shared" si="13"/>
        <v>21021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134432.5</v>
      </c>
      <c r="L44" s="38">
        <v>0.8</v>
      </c>
      <c r="M44" s="36">
        <f t="shared" si="12"/>
        <v>107546</v>
      </c>
      <c r="N44" s="36">
        <f t="shared" si="14"/>
        <v>40867.48</v>
      </c>
      <c r="O44" s="18" t="s">
        <v>155</v>
      </c>
      <c r="P44" s="39">
        <f t="shared" si="13"/>
        <v>107546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954.8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1364</v>
      </c>
      <c r="L46" s="17">
        <v>0.7</v>
      </c>
      <c r="M46" s="36">
        <f t="shared" si="12"/>
        <v>954.8</v>
      </c>
      <c r="N46" s="36">
        <f t="shared" si="14"/>
        <v>2481.116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3568419</v>
      </c>
      <c r="L47" s="38">
        <v>0.8</v>
      </c>
      <c r="M47" s="36">
        <f t="shared" si="12"/>
        <v>2854735.2</v>
      </c>
      <c r="N47" s="36">
        <f t="shared" si="14"/>
        <v>223620.924</v>
      </c>
      <c r="O47" s="18" t="s">
        <v>55</v>
      </c>
      <c r="P47" s="39">
        <f t="shared" ref="P47:P56" si="15">M47</f>
        <v>2854735.2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165182</v>
      </c>
      <c r="L48" s="17">
        <v>0.8</v>
      </c>
      <c r="M48" s="36">
        <f t="shared" si="12"/>
        <v>132145.6</v>
      </c>
      <c r="N48" s="36">
        <f t="shared" si="14"/>
        <v>51536.784</v>
      </c>
      <c r="O48" s="17" t="s">
        <v>70</v>
      </c>
      <c r="P48" s="37">
        <f t="shared" si="15"/>
        <v>132145.6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243714</v>
      </c>
      <c r="L49" s="38">
        <v>0.6</v>
      </c>
      <c r="M49" s="36">
        <f t="shared" si="12"/>
        <v>146228.4</v>
      </c>
      <c r="N49" s="36">
        <f t="shared" si="14"/>
        <v>203257.476</v>
      </c>
      <c r="O49" s="18" t="s">
        <v>107</v>
      </c>
      <c r="P49" s="39">
        <f t="shared" si="15"/>
        <v>146228.4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459744</v>
      </c>
      <c r="L50" s="17">
        <v>0.8</v>
      </c>
      <c r="M50" s="36">
        <f t="shared" si="12"/>
        <v>367795.2</v>
      </c>
      <c r="N50" s="36">
        <f t="shared" si="14"/>
        <v>185123.584</v>
      </c>
      <c r="O50" s="17" t="s">
        <v>175</v>
      </c>
      <c r="P50" s="37">
        <f t="shared" si="15"/>
        <v>367795.2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283800</v>
      </c>
      <c r="L51" s="17">
        <v>0.8</v>
      </c>
      <c r="M51" s="36">
        <f t="shared" si="12"/>
        <v>227040</v>
      </c>
      <c r="N51" s="36">
        <f t="shared" si="14"/>
        <v>27176.688</v>
      </c>
      <c r="O51" s="17" t="s">
        <v>85</v>
      </c>
      <c r="P51" s="37">
        <f t="shared" si="15"/>
        <v>227040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1648836</v>
      </c>
      <c r="L52" s="38">
        <v>0.8</v>
      </c>
      <c r="M52" s="36">
        <f t="shared" si="12"/>
        <v>1319068.8</v>
      </c>
      <c r="N52" s="36">
        <f t="shared" si="14"/>
        <v>831013.344</v>
      </c>
      <c r="O52" s="18" t="s">
        <v>184</v>
      </c>
      <c r="P52" s="39">
        <f t="shared" si="15"/>
        <v>1319068.8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784</v>
      </c>
      <c r="L53" s="17">
        <v>0.8</v>
      </c>
      <c r="M53" s="36">
        <f t="shared" si="12"/>
        <v>627.2</v>
      </c>
      <c r="N53" s="36">
        <f t="shared" si="14"/>
        <v>1232</v>
      </c>
      <c r="O53" s="17" t="s">
        <v>49</v>
      </c>
      <c r="P53" s="37">
        <f t="shared" si="15"/>
        <v>627.2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44390</v>
      </c>
      <c r="L54" s="17">
        <v>0.8</v>
      </c>
      <c r="M54" s="36">
        <f t="shared" si="12"/>
        <v>35512</v>
      </c>
      <c r="N54" s="36">
        <f t="shared" si="14"/>
        <v>41833.136</v>
      </c>
      <c r="O54" s="17" t="s">
        <v>107</v>
      </c>
      <c r="P54" s="37">
        <f t="shared" si="15"/>
        <v>35512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1558720</v>
      </c>
      <c r="L55" s="17">
        <v>0.8</v>
      </c>
      <c r="M55" s="36">
        <f t="shared" si="12"/>
        <v>1246976</v>
      </c>
      <c r="N55" s="36">
        <f t="shared" si="14"/>
        <v>101877.9392</v>
      </c>
      <c r="O55" s="17" t="s">
        <v>79</v>
      </c>
      <c r="P55" s="37">
        <f t="shared" si="15"/>
        <v>1246976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153381</v>
      </c>
      <c r="L56" s="17">
        <v>0.6</v>
      </c>
      <c r="M56" s="40">
        <f t="shared" si="12"/>
        <v>92028.6</v>
      </c>
      <c r="N56" s="40">
        <f t="shared" si="14"/>
        <v>230531.643</v>
      </c>
      <c r="O56" s="17" t="s">
        <v>55</v>
      </c>
      <c r="P56" s="37">
        <f t="shared" si="15"/>
        <v>92028.6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66680</v>
      </c>
      <c r="L58" s="17">
        <v>0.8</v>
      </c>
      <c r="M58" s="36">
        <f t="shared" ref="M58:M75" si="16">K58*L58</f>
        <v>53344</v>
      </c>
      <c r="N58" s="36">
        <f t="shared" ref="N58:N75" si="17">M58*J58</f>
        <v>11869.04</v>
      </c>
      <c r="O58" s="17" t="s">
        <v>79</v>
      </c>
      <c r="P58" s="37">
        <f t="shared" ref="P58:P62" si="18">M58</f>
        <v>53344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3216951</v>
      </c>
      <c r="L59" s="38">
        <v>0.8</v>
      </c>
      <c r="M59" s="40">
        <f t="shared" si="16"/>
        <v>2573560.8</v>
      </c>
      <c r="N59" s="40">
        <f t="shared" si="17"/>
        <v>437505.336</v>
      </c>
      <c r="O59" s="18" t="s">
        <v>205</v>
      </c>
      <c r="P59" s="39">
        <f t="shared" si="18"/>
        <v>2573560.8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960</v>
      </c>
      <c r="L62" s="17">
        <v>0.6</v>
      </c>
      <c r="M62" s="36">
        <f t="shared" si="16"/>
        <v>576</v>
      </c>
      <c r="N62" s="36">
        <f t="shared" si="17"/>
        <v>19405.44</v>
      </c>
      <c r="O62" s="17" t="s">
        <v>43</v>
      </c>
      <c r="P62" s="37">
        <f t="shared" si="18"/>
        <v>576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34477.2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57462</v>
      </c>
      <c r="L64" s="17">
        <v>0.6</v>
      </c>
      <c r="M64" s="36">
        <f t="shared" si="16"/>
        <v>34477.2</v>
      </c>
      <c r="N64" s="36">
        <f t="shared" si="17"/>
        <v>87709.9968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238570</v>
      </c>
      <c r="L66" s="38">
        <v>0.7</v>
      </c>
      <c r="M66" s="36">
        <f t="shared" si="16"/>
        <v>166999</v>
      </c>
      <c r="N66" s="36">
        <f t="shared" si="17"/>
        <v>19321.7843</v>
      </c>
      <c r="O66" s="18" t="s">
        <v>221</v>
      </c>
      <c r="P66" s="39">
        <f t="shared" ref="P66:P75" si="19">M66</f>
        <v>166999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113548</v>
      </c>
      <c r="L67" s="38">
        <v>0.6</v>
      </c>
      <c r="M67" s="36">
        <f t="shared" si="16"/>
        <v>68128.8</v>
      </c>
      <c r="N67" s="36">
        <f t="shared" si="17"/>
        <v>41850.5485714286</v>
      </c>
      <c r="O67" s="18" t="s">
        <v>226</v>
      </c>
      <c r="P67" s="39">
        <f t="shared" si="19"/>
        <v>68128.8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10216</v>
      </c>
      <c r="L68" s="38">
        <v>0.6</v>
      </c>
      <c r="M68" s="36">
        <f t="shared" si="16"/>
        <v>6129.6</v>
      </c>
      <c r="N68" s="36">
        <f t="shared" si="17"/>
        <v>232924.8</v>
      </c>
      <c r="O68" s="18" t="s">
        <v>232</v>
      </c>
      <c r="P68" s="39">
        <f t="shared" si="19"/>
        <v>6129.6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0</v>
      </c>
      <c r="L69" s="38">
        <v>0.8</v>
      </c>
      <c r="M69" s="36">
        <f t="shared" si="16"/>
        <v>0</v>
      </c>
      <c r="N69" s="36">
        <f t="shared" si="17"/>
        <v>0</v>
      </c>
      <c r="O69" s="18" t="s">
        <v>236</v>
      </c>
      <c r="P69" s="39">
        <f t="shared" si="19"/>
        <v>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468812</v>
      </c>
      <c r="L70" s="17">
        <v>0.5</v>
      </c>
      <c r="M70" s="36">
        <f t="shared" si="16"/>
        <v>234406</v>
      </c>
      <c r="N70" s="36">
        <f t="shared" si="17"/>
        <v>41118.7191666667</v>
      </c>
      <c r="O70" s="17" t="s">
        <v>241</v>
      </c>
      <c r="P70" s="37">
        <f t="shared" si="19"/>
        <v>234406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0</v>
      </c>
      <c r="L71" s="17">
        <v>0.5</v>
      </c>
      <c r="M71" s="36">
        <f t="shared" si="16"/>
        <v>0</v>
      </c>
      <c r="N71" s="36">
        <f t="shared" si="17"/>
        <v>0</v>
      </c>
      <c r="O71" s="17" t="s">
        <v>246</v>
      </c>
      <c r="P71" s="37">
        <f t="shared" si="19"/>
        <v>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17940</v>
      </c>
      <c r="L72" s="17">
        <v>0.5</v>
      </c>
      <c r="M72" s="36">
        <f t="shared" si="16"/>
        <v>8970</v>
      </c>
      <c r="N72" s="36">
        <f t="shared" si="17"/>
        <v>316371.9</v>
      </c>
      <c r="O72" s="17" t="s">
        <v>252</v>
      </c>
      <c r="P72" s="37">
        <f t="shared" si="19"/>
        <v>8970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34034</v>
      </c>
      <c r="L73" s="17">
        <v>0.5</v>
      </c>
      <c r="M73" s="36">
        <f t="shared" si="16"/>
        <v>17017</v>
      </c>
      <c r="N73" s="36">
        <f t="shared" si="17"/>
        <v>146346.2</v>
      </c>
      <c r="O73" s="17" t="s">
        <v>258</v>
      </c>
      <c r="P73" s="37">
        <f t="shared" si="19"/>
        <v>17017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58190</v>
      </c>
      <c r="L74" s="17">
        <v>0.5</v>
      </c>
      <c r="M74" s="36">
        <f t="shared" si="16"/>
        <v>29095</v>
      </c>
      <c r="N74" s="36">
        <f t="shared" si="17"/>
        <v>8437.55</v>
      </c>
      <c r="O74" s="17" t="s">
        <v>221</v>
      </c>
      <c r="P74" s="37">
        <f t="shared" si="19"/>
        <v>29095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0</v>
      </c>
      <c r="L75" s="17">
        <v>0.7</v>
      </c>
      <c r="M75" s="40">
        <f t="shared" si="16"/>
        <v>0</v>
      </c>
      <c r="N75" s="40">
        <f t="shared" si="17"/>
        <v>0</v>
      </c>
      <c r="O75" s="17" t="s">
        <v>33</v>
      </c>
      <c r="P75" s="37">
        <f t="shared" si="19"/>
        <v>0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215374</v>
      </c>
      <c r="L77" s="17">
        <v>0.6</v>
      </c>
      <c r="M77" s="40">
        <f>K77*L77</f>
        <v>129224.4</v>
      </c>
      <c r="N77" s="40">
        <f>M77*J77</f>
        <v>79989.9036</v>
      </c>
      <c r="O77" s="17" t="s">
        <v>221</v>
      </c>
      <c r="P77" s="37">
        <f>M77</f>
        <v>129224.4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228000</v>
      </c>
      <c r="L79" s="17">
        <v>0.7</v>
      </c>
      <c r="M79" s="36">
        <f>K79*L79</f>
        <v>159600</v>
      </c>
      <c r="N79" s="36">
        <f>M79*J79</f>
        <v>75810</v>
      </c>
      <c r="O79" s="17" t="s">
        <v>274</v>
      </c>
      <c r="P79" s="37">
        <f>M79</f>
        <v>159600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288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54689</v>
      </c>
      <c r="L3" s="17">
        <v>0.8</v>
      </c>
      <c r="M3" s="36">
        <f t="shared" ref="M3:M7" si="0">K3*L3</f>
        <v>43751.2</v>
      </c>
      <c r="N3" s="36">
        <f t="shared" ref="N3:N7" si="1">M3*J3</f>
        <v>63345.4874285713</v>
      </c>
      <c r="O3" s="17" t="s">
        <v>22</v>
      </c>
      <c r="P3" s="37">
        <f t="shared" ref="P3:P7" si="2">M3</f>
        <v>43751.2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616</v>
      </c>
      <c r="L4" s="17">
        <v>0.8</v>
      </c>
      <c r="M4" s="36">
        <f t="shared" si="0"/>
        <v>492.8</v>
      </c>
      <c r="N4" s="36">
        <f t="shared" si="1"/>
        <v>1744.512</v>
      </c>
      <c r="O4" s="17" t="s">
        <v>27</v>
      </c>
      <c r="P4" s="37">
        <f t="shared" si="2"/>
        <v>492.8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564</v>
      </c>
      <c r="L5" s="38">
        <v>0.6</v>
      </c>
      <c r="M5" s="36">
        <f t="shared" si="0"/>
        <v>338.4</v>
      </c>
      <c r="N5" s="36">
        <f t="shared" si="1"/>
        <v>87984</v>
      </c>
      <c r="O5" s="18" t="s">
        <v>33</v>
      </c>
      <c r="P5" s="39">
        <f t="shared" si="2"/>
        <v>338.4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444686.666666667</v>
      </c>
      <c r="L6" s="17">
        <v>0.8</v>
      </c>
      <c r="M6" s="36">
        <f t="shared" si="0"/>
        <v>355749.333333334</v>
      </c>
      <c r="N6" s="36">
        <f t="shared" si="1"/>
        <v>353338.143407408</v>
      </c>
      <c r="O6" s="17" t="s">
        <v>38</v>
      </c>
      <c r="P6" s="37">
        <f t="shared" si="2"/>
        <v>355749.333333334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306280</v>
      </c>
      <c r="L7" s="38">
        <v>0.7</v>
      </c>
      <c r="M7" s="40">
        <f t="shared" si="0"/>
        <v>214396</v>
      </c>
      <c r="N7" s="40">
        <f t="shared" si="1"/>
        <v>16079.7</v>
      </c>
      <c r="O7" s="18" t="s">
        <v>43</v>
      </c>
      <c r="P7" s="39">
        <f t="shared" si="2"/>
        <v>214396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3840</v>
      </c>
      <c r="L9" s="17">
        <v>0.8</v>
      </c>
      <c r="M9" s="36">
        <f t="shared" ref="M9:M12" si="3">K9*L9</f>
        <v>3072</v>
      </c>
      <c r="N9" s="36">
        <f t="shared" ref="N9:N12" si="4">M9*J9</f>
        <v>2898.65142857143</v>
      </c>
      <c r="O9" s="17" t="s">
        <v>49</v>
      </c>
      <c r="P9" s="37">
        <f>M9</f>
        <v>3072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3122091</v>
      </c>
      <c r="L10" s="17">
        <v>0.6</v>
      </c>
      <c r="M10" s="40">
        <f t="shared" si="3"/>
        <v>1873254.6</v>
      </c>
      <c r="N10" s="40">
        <f t="shared" si="4"/>
        <v>226128.591000001</v>
      </c>
      <c r="O10" s="17" t="s">
        <v>55</v>
      </c>
      <c r="P10" s="37">
        <f>M10/2+M12</f>
        <v>4651727.7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6191834</v>
      </c>
      <c r="L12" s="17">
        <v>0.6</v>
      </c>
      <c r="M12" s="40">
        <f t="shared" si="3"/>
        <v>3715100.4</v>
      </c>
      <c r="N12" s="40">
        <f t="shared" si="4"/>
        <v>744346.901571429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1241472</v>
      </c>
      <c r="L14" s="17">
        <v>0.8</v>
      </c>
      <c r="M14" s="36">
        <f t="shared" ref="M14:M20" si="5">K14*L14</f>
        <v>993177.6</v>
      </c>
      <c r="N14" s="36">
        <f t="shared" ref="N14:N20" si="6">M14*J14</f>
        <v>266171.5968</v>
      </c>
      <c r="O14" s="17" t="s">
        <v>64</v>
      </c>
      <c r="P14" s="37">
        <f t="shared" ref="P14:P20" si="7">M14</f>
        <v>993177.6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462736.5</v>
      </c>
      <c r="L15" s="38">
        <v>0.8</v>
      </c>
      <c r="M15" s="36">
        <f t="shared" si="5"/>
        <v>370189.2</v>
      </c>
      <c r="N15" s="36">
        <f t="shared" si="6"/>
        <v>48124.596</v>
      </c>
      <c r="O15" s="18" t="s">
        <v>70</v>
      </c>
      <c r="P15" s="39">
        <f t="shared" si="7"/>
        <v>370189.2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98584</v>
      </c>
      <c r="L16" s="38">
        <v>0.6</v>
      </c>
      <c r="M16" s="36">
        <f t="shared" si="5"/>
        <v>59150.4</v>
      </c>
      <c r="N16" s="36">
        <f t="shared" si="6"/>
        <v>27923.918</v>
      </c>
      <c r="O16" s="18" t="s">
        <v>49</v>
      </c>
      <c r="P16" s="39">
        <f t="shared" si="7"/>
        <v>59150.4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3143998</v>
      </c>
      <c r="L17" s="38">
        <v>0.7</v>
      </c>
      <c r="M17" s="36">
        <f t="shared" si="5"/>
        <v>2200798.6</v>
      </c>
      <c r="N17" s="36">
        <f t="shared" si="6"/>
        <v>349926.9774</v>
      </c>
      <c r="O17" s="18" t="s">
        <v>79</v>
      </c>
      <c r="P17" s="39">
        <f t="shared" si="7"/>
        <v>2200798.6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4542158</v>
      </c>
      <c r="L18" s="17">
        <v>0.8</v>
      </c>
      <c r="M18" s="36">
        <f t="shared" si="5"/>
        <v>3633726.4</v>
      </c>
      <c r="N18" s="36">
        <f t="shared" si="6"/>
        <v>310683.6072</v>
      </c>
      <c r="O18" s="17" t="s">
        <v>85</v>
      </c>
      <c r="P18" s="37">
        <f t="shared" si="7"/>
        <v>3633726.4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14130960</v>
      </c>
      <c r="L19" s="17">
        <v>0.8</v>
      </c>
      <c r="M19" s="36">
        <f t="shared" si="5"/>
        <v>11304768</v>
      </c>
      <c r="N19" s="36">
        <f t="shared" si="6"/>
        <v>640603.52</v>
      </c>
      <c r="O19" s="17" t="s">
        <v>85</v>
      </c>
      <c r="P19" s="37">
        <f t="shared" si="7"/>
        <v>11304768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67704</v>
      </c>
      <c r="L20" s="38">
        <v>0.7</v>
      </c>
      <c r="M20" s="40">
        <f t="shared" si="5"/>
        <v>47392.8</v>
      </c>
      <c r="N20" s="40">
        <f t="shared" si="6"/>
        <v>48814.584</v>
      </c>
      <c r="O20" s="18" t="s">
        <v>92</v>
      </c>
      <c r="P20" s="39">
        <f t="shared" si="7"/>
        <v>47392.8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0</v>
      </c>
      <c r="L22" s="38">
        <v>0.6</v>
      </c>
      <c r="M22" s="36">
        <f t="shared" ref="M22:M38" si="8">K22*L22</f>
        <v>0</v>
      </c>
      <c r="N22" s="36">
        <f t="shared" ref="N22:N39" si="9">M22*J22</f>
        <v>0</v>
      </c>
      <c r="O22" s="18" t="s">
        <v>22</v>
      </c>
      <c r="P22" s="39">
        <f t="shared" ref="P22:P24" si="10">M22</f>
        <v>0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157250</v>
      </c>
      <c r="L23" s="17">
        <v>0.8</v>
      </c>
      <c r="M23" s="36">
        <f t="shared" si="8"/>
        <v>125800</v>
      </c>
      <c r="N23" s="36">
        <f t="shared" si="9"/>
        <v>44030</v>
      </c>
      <c r="O23" s="17" t="s">
        <v>49</v>
      </c>
      <c r="P23" s="37">
        <f t="shared" si="10"/>
        <v>125800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4910</v>
      </c>
      <c r="L24" s="38">
        <v>0.6</v>
      </c>
      <c r="M24" s="36">
        <f t="shared" si="8"/>
        <v>2946</v>
      </c>
      <c r="N24" s="36">
        <f t="shared" si="9"/>
        <v>4187.52857142857</v>
      </c>
      <c r="O24" s="18" t="s">
        <v>55</v>
      </c>
      <c r="P24" s="39">
        <f t="shared" si="10"/>
        <v>2946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0</v>
      </c>
      <c r="L25" s="38">
        <v>0.5</v>
      </c>
      <c r="M25" s="36">
        <f t="shared" si="8"/>
        <v>0</v>
      </c>
      <c r="N25" s="36">
        <f t="shared" si="9"/>
        <v>0</v>
      </c>
      <c r="O25" s="18" t="s">
        <v>107</v>
      </c>
      <c r="P25" s="39">
        <f>K25/2+K26+K27*2</f>
        <v>3685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2615</v>
      </c>
      <c r="L26" s="38">
        <v>0.5</v>
      </c>
      <c r="M26" s="36">
        <f t="shared" si="8"/>
        <v>1307.5</v>
      </c>
      <c r="N26" s="36">
        <f t="shared" si="9"/>
        <v>4718.20714285714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535</v>
      </c>
      <c r="L27" s="38">
        <v>0.5</v>
      </c>
      <c r="M27" s="36">
        <f t="shared" si="8"/>
        <v>267.5</v>
      </c>
      <c r="N27" s="36">
        <f t="shared" si="9"/>
        <v>1693.275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3085190</v>
      </c>
      <c r="L28" s="17">
        <v>0.6</v>
      </c>
      <c r="M28" s="36">
        <f t="shared" si="8"/>
        <v>1851114</v>
      </c>
      <c r="N28" s="36">
        <f t="shared" si="9"/>
        <v>326644.491249999</v>
      </c>
      <c r="O28" s="17" t="s">
        <v>114</v>
      </c>
      <c r="P28" s="37">
        <f>M28</f>
        <v>1851114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134626.2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224377</v>
      </c>
      <c r="L30" s="38">
        <v>0.6</v>
      </c>
      <c r="M30" s="36">
        <f t="shared" si="8"/>
        <v>134626.2</v>
      </c>
      <c r="N30" s="36">
        <f t="shared" si="9"/>
        <v>302908.95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1152840</v>
      </c>
      <c r="L31" s="17">
        <v>0.8</v>
      </c>
      <c r="M31" s="36">
        <f t="shared" si="8"/>
        <v>922272</v>
      </c>
      <c r="N31" s="36">
        <f t="shared" si="9"/>
        <v>21212.256</v>
      </c>
      <c r="O31" s="17" t="s">
        <v>122</v>
      </c>
      <c r="P31" s="37">
        <f t="shared" ref="P31:P38" si="11">M31</f>
        <v>922272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0</v>
      </c>
      <c r="L32" s="17">
        <v>0.7</v>
      </c>
      <c r="M32" s="36">
        <f t="shared" si="8"/>
        <v>0</v>
      </c>
      <c r="N32" s="36">
        <f t="shared" si="9"/>
        <v>0</v>
      </c>
      <c r="O32" s="17" t="s">
        <v>127</v>
      </c>
      <c r="P32" s="37">
        <f>M32/4+M33+M34*2</f>
        <v>350966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501380</v>
      </c>
      <c r="L33" s="17">
        <v>0.7</v>
      </c>
      <c r="M33" s="36">
        <f t="shared" si="8"/>
        <v>350966</v>
      </c>
      <c r="N33" s="36">
        <f t="shared" si="9"/>
        <v>397293.512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0</v>
      </c>
      <c r="L34" s="17">
        <v>0.7</v>
      </c>
      <c r="M34" s="36">
        <f t="shared" si="8"/>
        <v>0</v>
      </c>
      <c r="N34" s="36">
        <f t="shared" si="9"/>
        <v>0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256330</v>
      </c>
      <c r="L35" s="38">
        <v>0.6</v>
      </c>
      <c r="M35" s="36">
        <f t="shared" si="8"/>
        <v>153798</v>
      </c>
      <c r="N35" s="36">
        <f t="shared" si="9"/>
        <v>440272.408</v>
      </c>
      <c r="O35" s="18" t="s">
        <v>27</v>
      </c>
      <c r="P35" s="39">
        <f t="shared" si="11"/>
        <v>153798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260420</v>
      </c>
      <c r="L36" s="38">
        <v>0.6</v>
      </c>
      <c r="M36" s="36">
        <f t="shared" si="8"/>
        <v>156252</v>
      </c>
      <c r="N36" s="36">
        <f t="shared" si="9"/>
        <v>2468.7816</v>
      </c>
      <c r="O36" s="18" t="s">
        <v>122</v>
      </c>
      <c r="P36" s="39">
        <f t="shared" si="11"/>
        <v>156252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350</v>
      </c>
      <c r="L37" s="38">
        <v>0.8</v>
      </c>
      <c r="M37" s="36">
        <f t="shared" si="8"/>
        <v>280</v>
      </c>
      <c r="N37" s="36">
        <f t="shared" si="9"/>
        <v>46.1066666666668</v>
      </c>
      <c r="O37" s="18" t="s">
        <v>79</v>
      </c>
      <c r="P37" s="39">
        <f t="shared" si="11"/>
        <v>280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67150</v>
      </c>
      <c r="L38" s="43">
        <v>0.8</v>
      </c>
      <c r="M38" s="36">
        <f t="shared" si="8"/>
        <v>53720</v>
      </c>
      <c r="N38" s="36">
        <f t="shared" si="9"/>
        <v>7449.17333333335</v>
      </c>
      <c r="O38" s="44" t="s">
        <v>140</v>
      </c>
      <c r="P38" s="45">
        <f t="shared" si="11"/>
        <v>53720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382411</v>
      </c>
      <c r="L39" s="46">
        <v>0.8</v>
      </c>
      <c r="M39" s="40">
        <f t="shared" ref="M39:M56" si="12">K39*L39</f>
        <v>305928.8</v>
      </c>
      <c r="N39" s="40">
        <f t="shared" si="9"/>
        <v>214368.680571429</v>
      </c>
      <c r="O39" s="17" t="s">
        <v>49</v>
      </c>
      <c r="P39" s="37">
        <f t="shared" ref="P39:P44" si="13">M39</f>
        <v>305928.8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20015</v>
      </c>
      <c r="L41" s="38">
        <v>0.7</v>
      </c>
      <c r="M41" s="40">
        <f t="shared" si="12"/>
        <v>14010.5</v>
      </c>
      <c r="N41" s="40">
        <f t="shared" ref="N41:N56" si="14">M41*J41</f>
        <v>22360.758</v>
      </c>
      <c r="O41" s="18" t="s">
        <v>149</v>
      </c>
      <c r="P41" s="39">
        <f t="shared" si="13"/>
        <v>14010.5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119395</v>
      </c>
      <c r="L44" s="38">
        <v>0.8</v>
      </c>
      <c r="M44" s="36">
        <f t="shared" si="12"/>
        <v>95516</v>
      </c>
      <c r="N44" s="36">
        <f t="shared" si="14"/>
        <v>36296.08</v>
      </c>
      <c r="O44" s="18" t="s">
        <v>155</v>
      </c>
      <c r="P44" s="39">
        <f t="shared" si="13"/>
        <v>95516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0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0</v>
      </c>
      <c r="L46" s="17">
        <v>0.7</v>
      </c>
      <c r="M46" s="36">
        <f t="shared" si="12"/>
        <v>0</v>
      </c>
      <c r="N46" s="36">
        <f t="shared" si="14"/>
        <v>0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309284</v>
      </c>
      <c r="L47" s="38">
        <v>0.8</v>
      </c>
      <c r="M47" s="36">
        <f t="shared" si="12"/>
        <v>247427.2</v>
      </c>
      <c r="N47" s="36">
        <f t="shared" si="14"/>
        <v>19381.7973333333</v>
      </c>
      <c r="O47" s="18" t="s">
        <v>55</v>
      </c>
      <c r="P47" s="39">
        <f t="shared" ref="P47:P56" si="15">M47</f>
        <v>247427.2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149390</v>
      </c>
      <c r="L48" s="17">
        <v>0.8</v>
      </c>
      <c r="M48" s="36">
        <f t="shared" si="12"/>
        <v>119512</v>
      </c>
      <c r="N48" s="36">
        <f t="shared" si="14"/>
        <v>46609.68</v>
      </c>
      <c r="O48" s="17" t="s">
        <v>70</v>
      </c>
      <c r="P48" s="37">
        <f t="shared" si="15"/>
        <v>119512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236740</v>
      </c>
      <c r="L49" s="38">
        <v>0.6</v>
      </c>
      <c r="M49" s="36">
        <f t="shared" si="12"/>
        <v>142044</v>
      </c>
      <c r="N49" s="36">
        <f t="shared" si="14"/>
        <v>197441.16</v>
      </c>
      <c r="O49" s="18" t="s">
        <v>107</v>
      </c>
      <c r="P49" s="39">
        <f t="shared" si="15"/>
        <v>142044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453826</v>
      </c>
      <c r="L50" s="17">
        <v>0.8</v>
      </c>
      <c r="M50" s="36">
        <f t="shared" si="12"/>
        <v>363060.8</v>
      </c>
      <c r="N50" s="36">
        <f t="shared" si="14"/>
        <v>182740.602666667</v>
      </c>
      <c r="O50" s="17" t="s">
        <v>175</v>
      </c>
      <c r="P50" s="37">
        <f t="shared" si="15"/>
        <v>363060.8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1221000</v>
      </c>
      <c r="L51" s="17">
        <v>0.8</v>
      </c>
      <c r="M51" s="36">
        <f t="shared" si="12"/>
        <v>976800</v>
      </c>
      <c r="N51" s="36">
        <f t="shared" si="14"/>
        <v>116922.96</v>
      </c>
      <c r="O51" s="17" t="s">
        <v>85</v>
      </c>
      <c r="P51" s="37">
        <f t="shared" si="15"/>
        <v>976800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609374</v>
      </c>
      <c r="L52" s="38">
        <v>0.8</v>
      </c>
      <c r="M52" s="36">
        <f t="shared" si="12"/>
        <v>487499.2</v>
      </c>
      <c r="N52" s="36">
        <f t="shared" si="14"/>
        <v>307124.496</v>
      </c>
      <c r="O52" s="18" t="s">
        <v>184</v>
      </c>
      <c r="P52" s="39">
        <f t="shared" si="15"/>
        <v>487499.2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1400</v>
      </c>
      <c r="L53" s="17">
        <v>0.8</v>
      </c>
      <c r="M53" s="36">
        <f t="shared" si="12"/>
        <v>1120</v>
      </c>
      <c r="N53" s="36">
        <f t="shared" si="14"/>
        <v>2199.99999999999</v>
      </c>
      <c r="O53" s="17" t="s">
        <v>49</v>
      </c>
      <c r="P53" s="37">
        <f t="shared" si="15"/>
        <v>1120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80080</v>
      </c>
      <c r="L54" s="17">
        <v>0.8</v>
      </c>
      <c r="M54" s="36">
        <f t="shared" si="12"/>
        <v>64064</v>
      </c>
      <c r="N54" s="36">
        <f t="shared" si="14"/>
        <v>75467.392</v>
      </c>
      <c r="O54" s="17" t="s">
        <v>107</v>
      </c>
      <c r="P54" s="37">
        <f t="shared" si="15"/>
        <v>64064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901993</v>
      </c>
      <c r="L55" s="17">
        <v>0.8</v>
      </c>
      <c r="M55" s="36">
        <f t="shared" si="12"/>
        <v>721594.4</v>
      </c>
      <c r="N55" s="36">
        <f t="shared" si="14"/>
        <v>58954.26248</v>
      </c>
      <c r="O55" s="17" t="s">
        <v>79</v>
      </c>
      <c r="P55" s="37">
        <f t="shared" si="15"/>
        <v>721594.4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19170</v>
      </c>
      <c r="L56" s="17">
        <v>0.6</v>
      </c>
      <c r="M56" s="40">
        <f t="shared" si="12"/>
        <v>11502</v>
      </c>
      <c r="N56" s="40">
        <f t="shared" si="14"/>
        <v>28812.51</v>
      </c>
      <c r="O56" s="17" t="s">
        <v>55</v>
      </c>
      <c r="P56" s="37">
        <f t="shared" si="15"/>
        <v>11502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299812</v>
      </c>
      <c r="L58" s="17">
        <v>0.8</v>
      </c>
      <c r="M58" s="36">
        <f t="shared" ref="M58:M75" si="16">K58*L58</f>
        <v>239849.6</v>
      </c>
      <c r="N58" s="36">
        <f t="shared" ref="N58:N75" si="17">M58*J58</f>
        <v>53366.536</v>
      </c>
      <c r="O58" s="17" t="s">
        <v>79</v>
      </c>
      <c r="P58" s="37">
        <f t="shared" ref="P58:P62" si="18">M58</f>
        <v>239849.6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4088388</v>
      </c>
      <c r="L59" s="38">
        <v>0.8</v>
      </c>
      <c r="M59" s="40">
        <f t="shared" si="16"/>
        <v>3270710.4</v>
      </c>
      <c r="N59" s="40">
        <f t="shared" si="17"/>
        <v>556020.768</v>
      </c>
      <c r="O59" s="18" t="s">
        <v>205</v>
      </c>
      <c r="P59" s="39">
        <f t="shared" si="18"/>
        <v>3270710.4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0</v>
      </c>
      <c r="L62" s="17">
        <v>0.6</v>
      </c>
      <c r="M62" s="36">
        <f t="shared" si="16"/>
        <v>0</v>
      </c>
      <c r="N62" s="36">
        <f t="shared" si="17"/>
        <v>0</v>
      </c>
      <c r="O62" s="17" t="s">
        <v>43</v>
      </c>
      <c r="P62" s="37">
        <f t="shared" si="18"/>
        <v>0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1881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3135</v>
      </c>
      <c r="L64" s="17">
        <v>0.6</v>
      </c>
      <c r="M64" s="36">
        <f t="shared" si="16"/>
        <v>1881</v>
      </c>
      <c r="N64" s="36">
        <f t="shared" si="17"/>
        <v>4785.264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745400</v>
      </c>
      <c r="L66" s="38">
        <v>0.7</v>
      </c>
      <c r="M66" s="36">
        <f t="shared" si="16"/>
        <v>521780</v>
      </c>
      <c r="N66" s="36">
        <f t="shared" si="17"/>
        <v>60369.946</v>
      </c>
      <c r="O66" s="18" t="s">
        <v>221</v>
      </c>
      <c r="P66" s="39">
        <f t="shared" ref="P66:P75" si="19">M66</f>
        <v>521780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27136</v>
      </c>
      <c r="L67" s="38">
        <v>0.6</v>
      </c>
      <c r="M67" s="36">
        <f t="shared" si="16"/>
        <v>16281.6</v>
      </c>
      <c r="N67" s="36">
        <f t="shared" si="17"/>
        <v>10001.5542857143</v>
      </c>
      <c r="O67" s="18" t="s">
        <v>226</v>
      </c>
      <c r="P67" s="39">
        <f t="shared" si="19"/>
        <v>16281.6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535</v>
      </c>
      <c r="L68" s="38">
        <v>0.6</v>
      </c>
      <c r="M68" s="36">
        <f t="shared" si="16"/>
        <v>321</v>
      </c>
      <c r="N68" s="36">
        <f t="shared" si="17"/>
        <v>12198</v>
      </c>
      <c r="O68" s="18" t="s">
        <v>232</v>
      </c>
      <c r="P68" s="39">
        <f t="shared" si="19"/>
        <v>321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0</v>
      </c>
      <c r="L69" s="38">
        <v>0.8</v>
      </c>
      <c r="M69" s="36">
        <f t="shared" si="16"/>
        <v>0</v>
      </c>
      <c r="N69" s="36">
        <f t="shared" si="17"/>
        <v>0</v>
      </c>
      <c r="O69" s="18" t="s">
        <v>236</v>
      </c>
      <c r="P69" s="39">
        <f t="shared" si="19"/>
        <v>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726858</v>
      </c>
      <c r="L70" s="17">
        <v>0.5</v>
      </c>
      <c r="M70" s="36">
        <f t="shared" si="16"/>
        <v>363429</v>
      </c>
      <c r="N70" s="36">
        <f t="shared" si="17"/>
        <v>63751.5037500001</v>
      </c>
      <c r="O70" s="17" t="s">
        <v>241</v>
      </c>
      <c r="P70" s="37">
        <f t="shared" si="19"/>
        <v>363429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0</v>
      </c>
      <c r="L71" s="17">
        <v>0.5</v>
      </c>
      <c r="M71" s="36">
        <f t="shared" si="16"/>
        <v>0</v>
      </c>
      <c r="N71" s="36">
        <f t="shared" si="17"/>
        <v>0</v>
      </c>
      <c r="O71" s="17" t="s">
        <v>246</v>
      </c>
      <c r="P71" s="37">
        <f t="shared" si="19"/>
        <v>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18229</v>
      </c>
      <c r="L72" s="17">
        <v>0.5</v>
      </c>
      <c r="M72" s="36">
        <f t="shared" si="16"/>
        <v>9114.5</v>
      </c>
      <c r="N72" s="36">
        <f t="shared" si="17"/>
        <v>321468.415</v>
      </c>
      <c r="O72" s="17" t="s">
        <v>252</v>
      </c>
      <c r="P72" s="37">
        <f t="shared" si="19"/>
        <v>9114.5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21725</v>
      </c>
      <c r="L73" s="17">
        <v>0.5</v>
      </c>
      <c r="M73" s="36">
        <f t="shared" si="16"/>
        <v>10862.5</v>
      </c>
      <c r="N73" s="36">
        <f t="shared" si="17"/>
        <v>93417.5</v>
      </c>
      <c r="O73" s="17" t="s">
        <v>258</v>
      </c>
      <c r="P73" s="37">
        <f t="shared" si="19"/>
        <v>10862.5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84150</v>
      </c>
      <c r="L74" s="17">
        <v>0.5</v>
      </c>
      <c r="M74" s="36">
        <f t="shared" si="16"/>
        <v>42075</v>
      </c>
      <c r="N74" s="36">
        <f t="shared" si="17"/>
        <v>12201.75</v>
      </c>
      <c r="O74" s="17" t="s">
        <v>221</v>
      </c>
      <c r="P74" s="37">
        <f t="shared" si="19"/>
        <v>42075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286966</v>
      </c>
      <c r="L75" s="17">
        <v>0.7</v>
      </c>
      <c r="M75" s="40">
        <f t="shared" si="16"/>
        <v>200876.2</v>
      </c>
      <c r="N75" s="40">
        <f t="shared" si="17"/>
        <v>143927.7973</v>
      </c>
      <c r="O75" s="17" t="s">
        <v>33</v>
      </c>
      <c r="P75" s="37">
        <f t="shared" si="19"/>
        <v>200876.2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300373</v>
      </c>
      <c r="L77" s="17">
        <v>0.6</v>
      </c>
      <c r="M77" s="40">
        <f>K77*L77</f>
        <v>180223.8</v>
      </c>
      <c r="N77" s="40">
        <f>M77*J77</f>
        <v>111558.5322</v>
      </c>
      <c r="O77" s="17" t="s">
        <v>221</v>
      </c>
      <c r="P77" s="37">
        <f>M77</f>
        <v>180223.8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418521</v>
      </c>
      <c r="L79" s="17">
        <v>0.7</v>
      </c>
      <c r="M79" s="36">
        <f>K79*L79</f>
        <v>292964.7</v>
      </c>
      <c r="N79" s="36">
        <f>M79*J79</f>
        <v>139158.2325</v>
      </c>
      <c r="O79" s="17" t="s">
        <v>274</v>
      </c>
      <c r="P79" s="37">
        <f>M79</f>
        <v>292964.7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289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171065</v>
      </c>
      <c r="L3" s="17">
        <v>0.8</v>
      </c>
      <c r="M3" s="36">
        <f t="shared" ref="M3:M7" si="0">K3*L3</f>
        <v>136852</v>
      </c>
      <c r="N3" s="36">
        <f t="shared" ref="N3:N7" si="1">M3*J3</f>
        <v>198142.145714285</v>
      </c>
      <c r="O3" s="17" t="s">
        <v>22</v>
      </c>
      <c r="P3" s="37">
        <f t="shared" ref="P3:P7" si="2">M3</f>
        <v>136852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1564</v>
      </c>
      <c r="L4" s="17">
        <v>0.8</v>
      </c>
      <c r="M4" s="36">
        <f t="shared" si="0"/>
        <v>1251.2</v>
      </c>
      <c r="N4" s="36">
        <f t="shared" si="1"/>
        <v>4429.248</v>
      </c>
      <c r="O4" s="17" t="s">
        <v>27</v>
      </c>
      <c r="P4" s="37">
        <f t="shared" si="2"/>
        <v>1251.2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10000</v>
      </c>
      <c r="L5" s="38">
        <v>0.6</v>
      </c>
      <c r="M5" s="36">
        <f t="shared" si="0"/>
        <v>6000</v>
      </c>
      <c r="N5" s="36">
        <f t="shared" si="1"/>
        <v>1560000</v>
      </c>
      <c r="O5" s="18" t="s">
        <v>33</v>
      </c>
      <c r="P5" s="39">
        <f t="shared" si="2"/>
        <v>6000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459864.666666667</v>
      </c>
      <c r="L6" s="17">
        <v>0.8</v>
      </c>
      <c r="M6" s="36">
        <f t="shared" si="0"/>
        <v>367891.733333334</v>
      </c>
      <c r="N6" s="36">
        <f t="shared" si="1"/>
        <v>365398.244918519</v>
      </c>
      <c r="O6" s="17" t="s">
        <v>38</v>
      </c>
      <c r="P6" s="37">
        <f t="shared" si="2"/>
        <v>367891.733333334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811239</v>
      </c>
      <c r="L7" s="38">
        <v>0.7</v>
      </c>
      <c r="M7" s="40">
        <f t="shared" si="0"/>
        <v>567867.3</v>
      </c>
      <c r="N7" s="40">
        <f t="shared" si="1"/>
        <v>42590.0475</v>
      </c>
      <c r="O7" s="18" t="s">
        <v>43</v>
      </c>
      <c r="P7" s="39">
        <f t="shared" si="2"/>
        <v>567867.3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122466</v>
      </c>
      <c r="L9" s="17">
        <v>0.8</v>
      </c>
      <c r="M9" s="36">
        <f t="shared" ref="M9:M12" si="3">K9*L9</f>
        <v>97972.8</v>
      </c>
      <c r="N9" s="36">
        <f t="shared" ref="N9:N12" si="4">M9*J9</f>
        <v>92444.3348571429</v>
      </c>
      <c r="O9" s="17" t="s">
        <v>49</v>
      </c>
      <c r="P9" s="37">
        <f>M9</f>
        <v>97972.8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1051620</v>
      </c>
      <c r="L10" s="17">
        <v>0.6</v>
      </c>
      <c r="M10" s="40">
        <f t="shared" si="3"/>
        <v>630972</v>
      </c>
      <c r="N10" s="40">
        <f t="shared" si="4"/>
        <v>76167.3342857145</v>
      </c>
      <c r="O10" s="17" t="s">
        <v>55</v>
      </c>
      <c r="P10" s="37">
        <f>M10/2+M12</f>
        <v>7001812.2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11143877</v>
      </c>
      <c r="L12" s="17">
        <v>0.6</v>
      </c>
      <c r="M12" s="40">
        <f t="shared" si="3"/>
        <v>6686326.2</v>
      </c>
      <c r="N12" s="40">
        <f t="shared" si="4"/>
        <v>1339653.21364286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2455170</v>
      </c>
      <c r="L14" s="17">
        <v>0.8</v>
      </c>
      <c r="M14" s="36">
        <f t="shared" ref="M14:M20" si="5">K14*L14</f>
        <v>1964136</v>
      </c>
      <c r="N14" s="36">
        <f t="shared" ref="N14:N20" si="6">M14*J14</f>
        <v>526388.448</v>
      </c>
      <c r="O14" s="17" t="s">
        <v>64</v>
      </c>
      <c r="P14" s="37">
        <f t="shared" ref="P14:P20" si="7">M14</f>
        <v>1964136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1905489</v>
      </c>
      <c r="L15" s="38">
        <v>0.8</v>
      </c>
      <c r="M15" s="36">
        <f t="shared" si="5"/>
        <v>1524391.2</v>
      </c>
      <c r="N15" s="36">
        <f t="shared" si="6"/>
        <v>198170.856</v>
      </c>
      <c r="O15" s="18" t="s">
        <v>70</v>
      </c>
      <c r="P15" s="39">
        <f t="shared" si="7"/>
        <v>1524391.2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51170</v>
      </c>
      <c r="L16" s="38">
        <v>0.6</v>
      </c>
      <c r="M16" s="36">
        <f t="shared" si="5"/>
        <v>30702</v>
      </c>
      <c r="N16" s="36">
        <f t="shared" si="6"/>
        <v>14493.9025</v>
      </c>
      <c r="O16" s="18" t="s">
        <v>49</v>
      </c>
      <c r="P16" s="39">
        <f t="shared" si="7"/>
        <v>30702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15541508</v>
      </c>
      <c r="L17" s="38">
        <v>0.7</v>
      </c>
      <c r="M17" s="36">
        <f t="shared" si="5"/>
        <v>10879055.6</v>
      </c>
      <c r="N17" s="36">
        <f t="shared" si="6"/>
        <v>1729769.8404</v>
      </c>
      <c r="O17" s="18" t="s">
        <v>79</v>
      </c>
      <c r="P17" s="39">
        <f t="shared" si="7"/>
        <v>10879055.6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7419529</v>
      </c>
      <c r="L18" s="17">
        <v>0.8</v>
      </c>
      <c r="M18" s="36">
        <f t="shared" si="5"/>
        <v>5935623.2</v>
      </c>
      <c r="N18" s="36">
        <f t="shared" si="6"/>
        <v>507495.7836</v>
      </c>
      <c r="O18" s="17" t="s">
        <v>85</v>
      </c>
      <c r="P18" s="37">
        <f t="shared" si="7"/>
        <v>5935623.2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17622659</v>
      </c>
      <c r="L19" s="17">
        <v>0.8</v>
      </c>
      <c r="M19" s="36">
        <f t="shared" si="5"/>
        <v>14098127.2</v>
      </c>
      <c r="N19" s="36">
        <f t="shared" si="6"/>
        <v>798893.874666667</v>
      </c>
      <c r="O19" s="17" t="s">
        <v>85</v>
      </c>
      <c r="P19" s="37">
        <f t="shared" si="7"/>
        <v>14098127.2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125902</v>
      </c>
      <c r="L20" s="38">
        <v>0.7</v>
      </c>
      <c r="M20" s="40">
        <f t="shared" si="5"/>
        <v>88131.4</v>
      </c>
      <c r="N20" s="40">
        <f t="shared" si="6"/>
        <v>90775.342</v>
      </c>
      <c r="O20" s="18" t="s">
        <v>92</v>
      </c>
      <c r="P20" s="39">
        <f t="shared" si="7"/>
        <v>88131.4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3612</v>
      </c>
      <c r="L22" s="38">
        <v>0.6</v>
      </c>
      <c r="M22" s="36">
        <f t="shared" ref="M22:M38" si="8">K22*L22</f>
        <v>2167.2</v>
      </c>
      <c r="N22" s="36">
        <f t="shared" ref="N22:N39" si="9">M22*J22</f>
        <v>5340.59999999999</v>
      </c>
      <c r="O22" s="18" t="s">
        <v>22</v>
      </c>
      <c r="P22" s="39">
        <f t="shared" ref="P22:P24" si="10">M22</f>
        <v>2167.2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203682</v>
      </c>
      <c r="L23" s="17">
        <v>0.8</v>
      </c>
      <c r="M23" s="36">
        <f t="shared" si="8"/>
        <v>162945.6</v>
      </c>
      <c r="N23" s="36">
        <f t="shared" si="9"/>
        <v>57030.96</v>
      </c>
      <c r="O23" s="17" t="s">
        <v>49</v>
      </c>
      <c r="P23" s="37">
        <f t="shared" si="10"/>
        <v>162945.6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19761</v>
      </c>
      <c r="L24" s="38">
        <v>0.6</v>
      </c>
      <c r="M24" s="36">
        <f t="shared" si="8"/>
        <v>11856.6</v>
      </c>
      <c r="N24" s="36">
        <f t="shared" si="9"/>
        <v>16853.31</v>
      </c>
      <c r="O24" s="18" t="s">
        <v>55</v>
      </c>
      <c r="P24" s="39">
        <f t="shared" si="10"/>
        <v>11856.6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10028</v>
      </c>
      <c r="L25" s="38">
        <v>0.5</v>
      </c>
      <c r="M25" s="36">
        <f t="shared" si="8"/>
        <v>5014</v>
      </c>
      <c r="N25" s="36">
        <f t="shared" si="9"/>
        <v>10437.4766666667</v>
      </c>
      <c r="O25" s="18" t="s">
        <v>107</v>
      </c>
      <c r="P25" s="39">
        <f>K25/2+K26+K27*2</f>
        <v>125949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73389</v>
      </c>
      <c r="L26" s="38">
        <v>0.5</v>
      </c>
      <c r="M26" s="36">
        <f t="shared" si="8"/>
        <v>36694.5</v>
      </c>
      <c r="N26" s="36">
        <f t="shared" si="9"/>
        <v>132414.724285714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23773</v>
      </c>
      <c r="L27" s="38">
        <v>0.5</v>
      </c>
      <c r="M27" s="36">
        <f t="shared" si="8"/>
        <v>11886.5</v>
      </c>
      <c r="N27" s="36">
        <f t="shared" si="9"/>
        <v>75241.545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5527413</v>
      </c>
      <c r="L28" s="17">
        <v>0.6</v>
      </c>
      <c r="M28" s="36">
        <f t="shared" si="8"/>
        <v>3316447.8</v>
      </c>
      <c r="N28" s="36">
        <f t="shared" si="9"/>
        <v>585214.851374999</v>
      </c>
      <c r="O28" s="17" t="s">
        <v>114</v>
      </c>
      <c r="P28" s="37">
        <f>M28</f>
        <v>3316447.8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1000</v>
      </c>
      <c r="L29" s="38">
        <v>0.6</v>
      </c>
      <c r="M29" s="36">
        <f t="shared" si="8"/>
        <v>600</v>
      </c>
      <c r="N29" s="36">
        <f t="shared" si="9"/>
        <v>552.6</v>
      </c>
      <c r="O29" s="18" t="s">
        <v>85</v>
      </c>
      <c r="P29" s="39">
        <f>M29*0.15/0.5+M30</f>
        <v>125524.8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208908</v>
      </c>
      <c r="L30" s="38">
        <v>0.6</v>
      </c>
      <c r="M30" s="36">
        <f t="shared" si="8"/>
        <v>125344.8</v>
      </c>
      <c r="N30" s="36">
        <f t="shared" si="9"/>
        <v>282025.8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4522699</v>
      </c>
      <c r="L31" s="17">
        <v>0.8</v>
      </c>
      <c r="M31" s="36">
        <f t="shared" si="8"/>
        <v>3618159.2</v>
      </c>
      <c r="N31" s="36">
        <f t="shared" si="9"/>
        <v>83217.6616</v>
      </c>
      <c r="O31" s="17" t="s">
        <v>122</v>
      </c>
      <c r="P31" s="37">
        <f t="shared" ref="P31:P38" si="11">M31</f>
        <v>3618159.2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38890</v>
      </c>
      <c r="L32" s="17">
        <v>0.7</v>
      </c>
      <c r="M32" s="36">
        <f t="shared" si="8"/>
        <v>27223</v>
      </c>
      <c r="N32" s="36">
        <f t="shared" si="9"/>
        <v>10694.75</v>
      </c>
      <c r="O32" s="17" t="s">
        <v>127</v>
      </c>
      <c r="P32" s="37">
        <f>M32/4+M33+M34*2</f>
        <v>543057.55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763994</v>
      </c>
      <c r="L33" s="17">
        <v>0.7</v>
      </c>
      <c r="M33" s="36">
        <f t="shared" si="8"/>
        <v>534795.8</v>
      </c>
      <c r="N33" s="36">
        <f t="shared" si="9"/>
        <v>605388.8456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1040</v>
      </c>
      <c r="L34" s="17">
        <v>0.7</v>
      </c>
      <c r="M34" s="36">
        <f t="shared" si="8"/>
        <v>728</v>
      </c>
      <c r="N34" s="36">
        <f t="shared" si="9"/>
        <v>1433.705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194786</v>
      </c>
      <c r="L35" s="38">
        <v>0.6</v>
      </c>
      <c r="M35" s="36">
        <f t="shared" si="8"/>
        <v>116871.6</v>
      </c>
      <c r="N35" s="36">
        <f t="shared" si="9"/>
        <v>334564.4336</v>
      </c>
      <c r="O35" s="18" t="s">
        <v>27</v>
      </c>
      <c r="P35" s="39">
        <f t="shared" si="11"/>
        <v>116871.6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1606417</v>
      </c>
      <c r="L36" s="38">
        <v>0.6</v>
      </c>
      <c r="M36" s="36">
        <f t="shared" si="8"/>
        <v>963850.2</v>
      </c>
      <c r="N36" s="36">
        <f t="shared" si="9"/>
        <v>15228.83316</v>
      </c>
      <c r="O36" s="18" t="s">
        <v>122</v>
      </c>
      <c r="P36" s="39">
        <f t="shared" si="11"/>
        <v>963850.2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12810</v>
      </c>
      <c r="L37" s="38">
        <v>0.8</v>
      </c>
      <c r="M37" s="36">
        <f t="shared" si="8"/>
        <v>10248</v>
      </c>
      <c r="N37" s="36">
        <f t="shared" si="9"/>
        <v>1687.504</v>
      </c>
      <c r="O37" s="18" t="s">
        <v>79</v>
      </c>
      <c r="P37" s="39">
        <f t="shared" si="11"/>
        <v>10248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69979</v>
      </c>
      <c r="L38" s="43">
        <v>0.8</v>
      </c>
      <c r="M38" s="36">
        <f t="shared" si="8"/>
        <v>55983.2</v>
      </c>
      <c r="N38" s="36">
        <f t="shared" si="9"/>
        <v>7763.00373333335</v>
      </c>
      <c r="O38" s="44" t="s">
        <v>140</v>
      </c>
      <c r="P38" s="45">
        <f t="shared" si="11"/>
        <v>55983.2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198160</v>
      </c>
      <c r="L39" s="46">
        <v>0.8</v>
      </c>
      <c r="M39" s="40">
        <f t="shared" ref="M39:M56" si="12">K39*L39</f>
        <v>158528</v>
      </c>
      <c r="N39" s="40">
        <f t="shared" si="9"/>
        <v>111082.834285714</v>
      </c>
      <c r="O39" s="17" t="s">
        <v>49</v>
      </c>
      <c r="P39" s="37">
        <f t="shared" ref="P39:P44" si="13">M39</f>
        <v>158528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59758</v>
      </c>
      <c r="L41" s="38">
        <v>0.7</v>
      </c>
      <c r="M41" s="40">
        <f t="shared" si="12"/>
        <v>41830.6</v>
      </c>
      <c r="N41" s="40">
        <f t="shared" ref="N41:N56" si="14">M41*J41</f>
        <v>66761.6376</v>
      </c>
      <c r="O41" s="18" t="s">
        <v>149</v>
      </c>
      <c r="P41" s="39">
        <f t="shared" si="13"/>
        <v>41830.6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200714.5</v>
      </c>
      <c r="L44" s="38">
        <v>0.8</v>
      </c>
      <c r="M44" s="36">
        <f t="shared" si="12"/>
        <v>160571.6</v>
      </c>
      <c r="N44" s="36">
        <f t="shared" si="14"/>
        <v>61017.208</v>
      </c>
      <c r="O44" s="18" t="s">
        <v>155</v>
      </c>
      <c r="P44" s="39">
        <f t="shared" si="13"/>
        <v>160571.6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600</v>
      </c>
      <c r="L45" s="17">
        <v>0.7</v>
      </c>
      <c r="M45" s="36">
        <f t="shared" si="12"/>
        <v>420</v>
      </c>
      <c r="N45" s="36">
        <f t="shared" si="14"/>
        <v>642.000000000001</v>
      </c>
      <c r="O45" s="17" t="s">
        <v>155</v>
      </c>
      <c r="P45" s="37">
        <f>M45/2+M46</f>
        <v>2338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3040</v>
      </c>
      <c r="L46" s="17">
        <v>0.7</v>
      </c>
      <c r="M46" s="36">
        <f t="shared" si="12"/>
        <v>2128</v>
      </c>
      <c r="N46" s="36">
        <f t="shared" si="14"/>
        <v>5529.76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2432140</v>
      </c>
      <c r="L47" s="38">
        <v>0.8</v>
      </c>
      <c r="M47" s="36">
        <f t="shared" si="12"/>
        <v>1945712</v>
      </c>
      <c r="N47" s="36">
        <f t="shared" si="14"/>
        <v>152414.106666667</v>
      </c>
      <c r="O47" s="18" t="s">
        <v>55</v>
      </c>
      <c r="P47" s="39">
        <f t="shared" ref="P47:P56" si="15">M47</f>
        <v>1945712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311359</v>
      </c>
      <c r="L48" s="17">
        <v>0.8</v>
      </c>
      <c r="M48" s="36">
        <f t="shared" si="12"/>
        <v>249087.2</v>
      </c>
      <c r="N48" s="36">
        <f t="shared" si="14"/>
        <v>97144.008</v>
      </c>
      <c r="O48" s="17" t="s">
        <v>70</v>
      </c>
      <c r="P48" s="37">
        <f t="shared" si="15"/>
        <v>249087.2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353896</v>
      </c>
      <c r="L49" s="38">
        <v>0.6</v>
      </c>
      <c r="M49" s="36">
        <f t="shared" si="12"/>
        <v>212337.6</v>
      </c>
      <c r="N49" s="36">
        <f t="shared" si="14"/>
        <v>295149.264</v>
      </c>
      <c r="O49" s="18" t="s">
        <v>107</v>
      </c>
      <c r="P49" s="39">
        <f t="shared" si="15"/>
        <v>212337.6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672160</v>
      </c>
      <c r="L50" s="17">
        <v>0.8</v>
      </c>
      <c r="M50" s="36">
        <f t="shared" si="12"/>
        <v>537728</v>
      </c>
      <c r="N50" s="36">
        <f t="shared" si="14"/>
        <v>270656.426666666</v>
      </c>
      <c r="O50" s="17" t="s">
        <v>175</v>
      </c>
      <c r="P50" s="37">
        <f t="shared" si="15"/>
        <v>537728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1331180</v>
      </c>
      <c r="L51" s="17">
        <v>0.8</v>
      </c>
      <c r="M51" s="36">
        <f t="shared" si="12"/>
        <v>1064944</v>
      </c>
      <c r="N51" s="36">
        <f t="shared" si="14"/>
        <v>127473.7968</v>
      </c>
      <c r="O51" s="17" t="s">
        <v>85</v>
      </c>
      <c r="P51" s="37">
        <f t="shared" si="15"/>
        <v>1064944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911800</v>
      </c>
      <c r="L52" s="38">
        <v>0.8</v>
      </c>
      <c r="M52" s="36">
        <f t="shared" si="12"/>
        <v>729440</v>
      </c>
      <c r="N52" s="36">
        <f t="shared" si="14"/>
        <v>459547.2</v>
      </c>
      <c r="O52" s="18" t="s">
        <v>184</v>
      </c>
      <c r="P52" s="39">
        <f t="shared" si="15"/>
        <v>729440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550</v>
      </c>
      <c r="L53" s="17">
        <v>0.8</v>
      </c>
      <c r="M53" s="36">
        <f t="shared" si="12"/>
        <v>440</v>
      </c>
      <c r="N53" s="36">
        <f t="shared" si="14"/>
        <v>864.285714285712</v>
      </c>
      <c r="O53" s="17" t="s">
        <v>49</v>
      </c>
      <c r="P53" s="37">
        <f t="shared" si="15"/>
        <v>440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20066</v>
      </c>
      <c r="L54" s="17">
        <v>0.8</v>
      </c>
      <c r="M54" s="36">
        <f t="shared" si="12"/>
        <v>16052.8</v>
      </c>
      <c r="N54" s="36">
        <f t="shared" si="14"/>
        <v>18910.1984</v>
      </c>
      <c r="O54" s="17" t="s">
        <v>107</v>
      </c>
      <c r="P54" s="37">
        <f t="shared" si="15"/>
        <v>16052.8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2849954</v>
      </c>
      <c r="L55" s="17">
        <v>0.8</v>
      </c>
      <c r="M55" s="36">
        <f t="shared" si="12"/>
        <v>2279963.2</v>
      </c>
      <c r="N55" s="36">
        <f t="shared" si="14"/>
        <v>186272.99344</v>
      </c>
      <c r="O55" s="17" t="s">
        <v>79</v>
      </c>
      <c r="P55" s="37">
        <f t="shared" si="15"/>
        <v>2279963.2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31404</v>
      </c>
      <c r="L56" s="17">
        <v>0.6</v>
      </c>
      <c r="M56" s="40">
        <f t="shared" si="12"/>
        <v>18842.4</v>
      </c>
      <c r="N56" s="40">
        <f t="shared" si="14"/>
        <v>47200.212</v>
      </c>
      <c r="O56" s="17" t="s">
        <v>55</v>
      </c>
      <c r="P56" s="37">
        <f t="shared" si="15"/>
        <v>18842.4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424121</v>
      </c>
      <c r="L58" s="17">
        <v>0.8</v>
      </c>
      <c r="M58" s="36">
        <f t="shared" ref="M58:M75" si="16">K58*L58</f>
        <v>339296.8</v>
      </c>
      <c r="N58" s="36">
        <f t="shared" ref="N58:N75" si="17">M58*J58</f>
        <v>75493.538</v>
      </c>
      <c r="O58" s="17" t="s">
        <v>79</v>
      </c>
      <c r="P58" s="37">
        <f t="shared" ref="P58:P62" si="18">M58</f>
        <v>339296.8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5384060</v>
      </c>
      <c r="L59" s="38">
        <v>0.8</v>
      </c>
      <c r="M59" s="40">
        <f t="shared" si="16"/>
        <v>4307248</v>
      </c>
      <c r="N59" s="40">
        <f t="shared" si="17"/>
        <v>732232.16</v>
      </c>
      <c r="O59" s="18" t="s">
        <v>205</v>
      </c>
      <c r="P59" s="39">
        <f t="shared" si="18"/>
        <v>4307248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2955</v>
      </c>
      <c r="L62" s="17">
        <v>0.6</v>
      </c>
      <c r="M62" s="36">
        <f t="shared" si="16"/>
        <v>1773</v>
      </c>
      <c r="N62" s="36">
        <f t="shared" si="17"/>
        <v>59732.37</v>
      </c>
      <c r="O62" s="17" t="s">
        <v>43</v>
      </c>
      <c r="P62" s="37">
        <f t="shared" si="18"/>
        <v>1773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200</v>
      </c>
      <c r="L63" s="17">
        <v>0.6</v>
      </c>
      <c r="M63" s="36">
        <f t="shared" si="16"/>
        <v>120</v>
      </c>
      <c r="N63" s="36">
        <f t="shared" si="17"/>
        <v>179.52</v>
      </c>
      <c r="O63" s="17" t="s">
        <v>215</v>
      </c>
      <c r="P63" s="37">
        <f>M63/2+M64+M65*2</f>
        <v>13887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22845</v>
      </c>
      <c r="L64" s="17">
        <v>0.6</v>
      </c>
      <c r="M64" s="36">
        <f t="shared" si="16"/>
        <v>13707</v>
      </c>
      <c r="N64" s="36">
        <f t="shared" si="17"/>
        <v>34870.608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100</v>
      </c>
      <c r="L65" s="17">
        <v>0.6</v>
      </c>
      <c r="M65" s="36">
        <f t="shared" si="16"/>
        <v>60</v>
      </c>
      <c r="N65" s="36">
        <f t="shared" si="17"/>
        <v>259.44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512020</v>
      </c>
      <c r="L66" s="38">
        <v>0.7</v>
      </c>
      <c r="M66" s="36">
        <f t="shared" si="16"/>
        <v>358414</v>
      </c>
      <c r="N66" s="36">
        <f t="shared" si="17"/>
        <v>41468.4998</v>
      </c>
      <c r="O66" s="18" t="s">
        <v>221</v>
      </c>
      <c r="P66" s="39">
        <f t="shared" ref="P66:P75" si="19">M66</f>
        <v>358414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131561</v>
      </c>
      <c r="L67" s="38">
        <v>0.6</v>
      </c>
      <c r="M67" s="36">
        <f t="shared" si="16"/>
        <v>78936.6</v>
      </c>
      <c r="N67" s="36">
        <f t="shared" si="17"/>
        <v>48489.6257142857</v>
      </c>
      <c r="O67" s="18" t="s">
        <v>226</v>
      </c>
      <c r="P67" s="39">
        <f t="shared" si="19"/>
        <v>78936.6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1351</v>
      </c>
      <c r="L68" s="38">
        <v>0.6</v>
      </c>
      <c r="M68" s="36">
        <f t="shared" si="16"/>
        <v>810.6</v>
      </c>
      <c r="N68" s="36">
        <f t="shared" si="17"/>
        <v>30802.8</v>
      </c>
      <c r="O68" s="18" t="s">
        <v>232</v>
      </c>
      <c r="P68" s="39">
        <f t="shared" si="19"/>
        <v>810.6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100</v>
      </c>
      <c r="L69" s="38">
        <v>0.8</v>
      </c>
      <c r="M69" s="36">
        <f t="shared" si="16"/>
        <v>80</v>
      </c>
      <c r="N69" s="36">
        <f t="shared" si="17"/>
        <v>2240</v>
      </c>
      <c r="O69" s="18" t="s">
        <v>236</v>
      </c>
      <c r="P69" s="39">
        <f t="shared" si="19"/>
        <v>80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1512568</v>
      </c>
      <c r="L70" s="17">
        <v>0.5</v>
      </c>
      <c r="M70" s="36">
        <f t="shared" si="16"/>
        <v>756284</v>
      </c>
      <c r="N70" s="36">
        <f t="shared" si="17"/>
        <v>132664.818333334</v>
      </c>
      <c r="O70" s="17" t="s">
        <v>241</v>
      </c>
      <c r="P70" s="37">
        <f t="shared" si="19"/>
        <v>756284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100</v>
      </c>
      <c r="L71" s="17">
        <v>0.5</v>
      </c>
      <c r="M71" s="36">
        <f t="shared" si="16"/>
        <v>50</v>
      </c>
      <c r="N71" s="36">
        <f t="shared" si="17"/>
        <v>2341.66666666667</v>
      </c>
      <c r="O71" s="17" t="s">
        <v>246</v>
      </c>
      <c r="P71" s="37">
        <f t="shared" si="19"/>
        <v>50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24315</v>
      </c>
      <c r="L72" s="17">
        <v>0.5</v>
      </c>
      <c r="M72" s="36">
        <f t="shared" si="16"/>
        <v>12157.5</v>
      </c>
      <c r="N72" s="36">
        <f t="shared" si="17"/>
        <v>428795.025</v>
      </c>
      <c r="O72" s="17" t="s">
        <v>252</v>
      </c>
      <c r="P72" s="37">
        <f t="shared" si="19"/>
        <v>12157.5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57673</v>
      </c>
      <c r="L73" s="17">
        <v>0.5</v>
      </c>
      <c r="M73" s="36">
        <f t="shared" si="16"/>
        <v>28836.5</v>
      </c>
      <c r="N73" s="36">
        <f t="shared" si="17"/>
        <v>247993.9</v>
      </c>
      <c r="O73" s="17" t="s">
        <v>258</v>
      </c>
      <c r="P73" s="37">
        <f t="shared" si="19"/>
        <v>28836.5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207546</v>
      </c>
      <c r="L74" s="17">
        <v>0.5</v>
      </c>
      <c r="M74" s="36">
        <f t="shared" si="16"/>
        <v>103773</v>
      </c>
      <c r="N74" s="36">
        <f t="shared" si="17"/>
        <v>30094.17</v>
      </c>
      <c r="O74" s="17" t="s">
        <v>221</v>
      </c>
      <c r="P74" s="37">
        <f t="shared" si="19"/>
        <v>103773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127394</v>
      </c>
      <c r="L75" s="17">
        <v>0.7</v>
      </c>
      <c r="M75" s="40">
        <f t="shared" si="16"/>
        <v>89175.8</v>
      </c>
      <c r="N75" s="40">
        <f t="shared" si="17"/>
        <v>63894.4607</v>
      </c>
      <c r="O75" s="17" t="s">
        <v>33</v>
      </c>
      <c r="P75" s="37">
        <f t="shared" si="19"/>
        <v>89175.8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826331</v>
      </c>
      <c r="L77" s="17">
        <v>0.6</v>
      </c>
      <c r="M77" s="40">
        <f>K77*L77</f>
        <v>495798.6</v>
      </c>
      <c r="N77" s="40">
        <f>M77*J77</f>
        <v>306899.3334</v>
      </c>
      <c r="O77" s="17" t="s">
        <v>221</v>
      </c>
      <c r="P77" s="37">
        <f>M77</f>
        <v>495798.6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460040</v>
      </c>
      <c r="L79" s="17">
        <v>0.7</v>
      </c>
      <c r="M79" s="36">
        <f>K79*L79</f>
        <v>322028</v>
      </c>
      <c r="N79" s="36">
        <f>M79*J79</f>
        <v>152963.3</v>
      </c>
      <c r="O79" s="17" t="s">
        <v>274</v>
      </c>
      <c r="P79" s="37">
        <f>M79</f>
        <v>322028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C3" sqref="C3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1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1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290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1565781</v>
      </c>
      <c r="L3" s="17">
        <v>0.8</v>
      </c>
      <c r="M3" s="36">
        <f t="shared" ref="M3:M7" si="0">K3*L3</f>
        <v>1252624.8</v>
      </c>
      <c r="N3" s="36">
        <f t="shared" ref="N3:N7" si="1">M3*J3</f>
        <v>1813621.764</v>
      </c>
      <c r="O3" s="17" t="s">
        <v>22</v>
      </c>
      <c r="P3" s="37">
        <f t="shared" ref="P3:P7" si="2">M3</f>
        <v>1252624.8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88756</v>
      </c>
      <c r="L4" s="17">
        <v>0.8</v>
      </c>
      <c r="M4" s="36">
        <f t="shared" si="0"/>
        <v>71004.8</v>
      </c>
      <c r="N4" s="36">
        <f t="shared" si="1"/>
        <v>251356.992</v>
      </c>
      <c r="O4" s="17" t="s">
        <v>27</v>
      </c>
      <c r="P4" s="37">
        <f t="shared" si="2"/>
        <v>71004.8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19512</v>
      </c>
      <c r="L5" s="38">
        <v>0.6</v>
      </c>
      <c r="M5" s="36">
        <f t="shared" si="0"/>
        <v>11707.2</v>
      </c>
      <c r="N5" s="36">
        <f t="shared" si="1"/>
        <v>3043872</v>
      </c>
      <c r="O5" s="18" t="s">
        <v>33</v>
      </c>
      <c r="P5" s="39">
        <f t="shared" si="2"/>
        <v>11707.2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13064572</v>
      </c>
      <c r="L6" s="17">
        <v>0.8</v>
      </c>
      <c r="M6" s="36">
        <f t="shared" si="0"/>
        <v>10451657.6</v>
      </c>
      <c r="N6" s="36">
        <f t="shared" si="1"/>
        <v>10380818.5873778</v>
      </c>
      <c r="O6" s="17" t="s">
        <v>38</v>
      </c>
      <c r="P6" s="37">
        <f t="shared" si="2"/>
        <v>10451657.6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16568338</v>
      </c>
      <c r="L7" s="38">
        <v>0.7</v>
      </c>
      <c r="M7" s="40">
        <f t="shared" si="0"/>
        <v>11597836.6</v>
      </c>
      <c r="N7" s="40">
        <f t="shared" si="1"/>
        <v>869837.745</v>
      </c>
      <c r="O7" s="18" t="s">
        <v>43</v>
      </c>
      <c r="P7" s="39">
        <f t="shared" si="2"/>
        <v>11597836.6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601078</v>
      </c>
      <c r="L9" s="17">
        <v>0.8</v>
      </c>
      <c r="M9" s="36">
        <f t="shared" ref="M9:M12" si="3">K9*L9</f>
        <v>480862.4</v>
      </c>
      <c r="N9" s="36">
        <f t="shared" ref="N9:N12" si="4">M9*J9</f>
        <v>453728.021714286</v>
      </c>
      <c r="O9" s="17" t="s">
        <v>49</v>
      </c>
      <c r="P9" s="37">
        <f>M9</f>
        <v>480862.4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39482088</v>
      </c>
      <c r="L10" s="17">
        <v>0.6</v>
      </c>
      <c r="M10" s="40">
        <f t="shared" si="3"/>
        <v>23689252.8</v>
      </c>
      <c r="N10" s="40">
        <f t="shared" si="4"/>
        <v>2859631.23085715</v>
      </c>
      <c r="O10" s="17" t="s">
        <v>55</v>
      </c>
      <c r="P10" s="37">
        <f>M10/2+M12</f>
        <v>94906210.2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138435973</v>
      </c>
      <c r="L12" s="17">
        <v>0.6</v>
      </c>
      <c r="M12" s="40">
        <f t="shared" si="3"/>
        <v>83061583.8</v>
      </c>
      <c r="N12" s="40">
        <f t="shared" si="4"/>
        <v>16641981.6113572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31388906</v>
      </c>
      <c r="L14" s="17">
        <v>0.8</v>
      </c>
      <c r="M14" s="36">
        <f t="shared" ref="M14:M20" si="5">K14*L14</f>
        <v>25111124.8</v>
      </c>
      <c r="N14" s="36">
        <f t="shared" ref="N14:N20" si="6">M14*J14</f>
        <v>6729781.4464</v>
      </c>
      <c r="O14" s="17" t="s">
        <v>64</v>
      </c>
      <c r="P14" s="37">
        <f t="shared" ref="P14:P20" si="7">M14</f>
        <v>25111124.8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8823422.5</v>
      </c>
      <c r="L15" s="38">
        <v>0.8</v>
      </c>
      <c r="M15" s="36">
        <f t="shared" si="5"/>
        <v>7058738</v>
      </c>
      <c r="N15" s="36">
        <f t="shared" si="6"/>
        <v>917635.94</v>
      </c>
      <c r="O15" s="18" t="s">
        <v>70</v>
      </c>
      <c r="P15" s="39">
        <f t="shared" si="7"/>
        <v>7058738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1610333</v>
      </c>
      <c r="L16" s="38">
        <v>0.6</v>
      </c>
      <c r="M16" s="36">
        <f t="shared" si="5"/>
        <v>966199.8</v>
      </c>
      <c r="N16" s="36">
        <f t="shared" si="6"/>
        <v>456126.82225</v>
      </c>
      <c r="O16" s="18" t="s">
        <v>49</v>
      </c>
      <c r="P16" s="39">
        <f t="shared" si="7"/>
        <v>966199.8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81679276</v>
      </c>
      <c r="L17" s="38">
        <v>0.7</v>
      </c>
      <c r="M17" s="36">
        <f t="shared" si="5"/>
        <v>57175493.2</v>
      </c>
      <c r="N17" s="36">
        <f t="shared" si="6"/>
        <v>9090903.4188</v>
      </c>
      <c r="O17" s="18" t="s">
        <v>79</v>
      </c>
      <c r="P17" s="39">
        <f t="shared" si="7"/>
        <v>57175493.2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183210035</v>
      </c>
      <c r="L18" s="17">
        <v>0.8</v>
      </c>
      <c r="M18" s="36">
        <f t="shared" si="5"/>
        <v>146568028</v>
      </c>
      <c r="N18" s="36">
        <f t="shared" si="6"/>
        <v>12531566.394</v>
      </c>
      <c r="O18" s="17" t="s">
        <v>85</v>
      </c>
      <c r="P18" s="37">
        <f t="shared" si="7"/>
        <v>146568028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349046127.5</v>
      </c>
      <c r="L19" s="17">
        <v>0.8</v>
      </c>
      <c r="M19" s="36">
        <f t="shared" si="5"/>
        <v>279236902</v>
      </c>
      <c r="N19" s="36">
        <f t="shared" si="6"/>
        <v>15823424.4466667</v>
      </c>
      <c r="O19" s="17" t="s">
        <v>85</v>
      </c>
      <c r="P19" s="37">
        <f t="shared" si="7"/>
        <v>279236902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2982771</v>
      </c>
      <c r="L20" s="38">
        <v>0.7</v>
      </c>
      <c r="M20" s="40">
        <f t="shared" si="5"/>
        <v>2087939.7</v>
      </c>
      <c r="N20" s="40">
        <f t="shared" si="6"/>
        <v>2150577.891</v>
      </c>
      <c r="O20" s="18" t="s">
        <v>92</v>
      </c>
      <c r="P20" s="39">
        <f t="shared" si="7"/>
        <v>2087939.7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99806</v>
      </c>
      <c r="L22" s="38">
        <v>0.6</v>
      </c>
      <c r="M22" s="36">
        <f t="shared" ref="M22:M38" si="8">K22*L22</f>
        <v>59883.6</v>
      </c>
      <c r="N22" s="36">
        <f t="shared" ref="N22:N39" si="9">M22*J22</f>
        <v>147570.3</v>
      </c>
      <c r="O22" s="18" t="s">
        <v>22</v>
      </c>
      <c r="P22" s="39">
        <f t="shared" ref="P22:P24" si="10">M22</f>
        <v>59883.6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7003354</v>
      </c>
      <c r="L23" s="17">
        <v>0.8</v>
      </c>
      <c r="M23" s="36">
        <f t="shared" si="8"/>
        <v>5602683.2</v>
      </c>
      <c r="N23" s="36">
        <f t="shared" si="9"/>
        <v>1960939.12</v>
      </c>
      <c r="O23" s="17" t="s">
        <v>49</v>
      </c>
      <c r="P23" s="37">
        <f t="shared" si="10"/>
        <v>5602683.2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1387228</v>
      </c>
      <c r="L24" s="38">
        <v>0.6</v>
      </c>
      <c r="M24" s="36">
        <f t="shared" si="8"/>
        <v>832336.8</v>
      </c>
      <c r="N24" s="36">
        <f t="shared" si="9"/>
        <v>1183107.30857143</v>
      </c>
      <c r="O24" s="18" t="s">
        <v>55</v>
      </c>
      <c r="P24" s="39">
        <f t="shared" si="10"/>
        <v>832336.8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13898</v>
      </c>
      <c r="L25" s="38">
        <v>0.5</v>
      </c>
      <c r="M25" s="36">
        <f t="shared" si="8"/>
        <v>6949</v>
      </c>
      <c r="N25" s="36">
        <f t="shared" si="9"/>
        <v>14465.5016666667</v>
      </c>
      <c r="O25" s="18" t="s">
        <v>107</v>
      </c>
      <c r="P25" s="39">
        <f>K25/2+K26+K27*2</f>
        <v>271330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126417</v>
      </c>
      <c r="L26" s="38">
        <v>0.5</v>
      </c>
      <c r="M26" s="36">
        <f t="shared" si="8"/>
        <v>63208.5</v>
      </c>
      <c r="N26" s="36">
        <f t="shared" si="9"/>
        <v>228092.387142857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68982</v>
      </c>
      <c r="L27" s="38">
        <v>0.5</v>
      </c>
      <c r="M27" s="36">
        <f t="shared" si="8"/>
        <v>34491</v>
      </c>
      <c r="N27" s="36">
        <f t="shared" si="9"/>
        <v>218328.03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127883894</v>
      </c>
      <c r="L28" s="17">
        <v>0.6</v>
      </c>
      <c r="M28" s="36">
        <f t="shared" si="8"/>
        <v>76730336.4</v>
      </c>
      <c r="N28" s="36">
        <f t="shared" si="9"/>
        <v>13539707.27725</v>
      </c>
      <c r="O28" s="17" t="s">
        <v>114</v>
      </c>
      <c r="P28" s="37">
        <f>M28</f>
        <v>76730336.4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79030</v>
      </c>
      <c r="L29" s="38">
        <v>0.6</v>
      </c>
      <c r="M29" s="36">
        <f t="shared" si="8"/>
        <v>47418</v>
      </c>
      <c r="N29" s="36">
        <f t="shared" si="9"/>
        <v>43671.978</v>
      </c>
      <c r="O29" s="18" t="s">
        <v>85</v>
      </c>
      <c r="P29" s="39">
        <f>M29*0.15/0.5+M30</f>
        <v>5613797.4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9332620</v>
      </c>
      <c r="L30" s="38">
        <v>0.6</v>
      </c>
      <c r="M30" s="36">
        <f t="shared" si="8"/>
        <v>5599572</v>
      </c>
      <c r="N30" s="36">
        <f t="shared" si="9"/>
        <v>12599037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63258696</v>
      </c>
      <c r="L31" s="17">
        <v>0.8</v>
      </c>
      <c r="M31" s="36">
        <f t="shared" si="8"/>
        <v>50606956.8</v>
      </c>
      <c r="N31" s="36">
        <f t="shared" si="9"/>
        <v>1163960.0064</v>
      </c>
      <c r="O31" s="17" t="s">
        <v>122</v>
      </c>
      <c r="P31" s="37">
        <f t="shared" ref="P31:P38" si="11">M31</f>
        <v>50606956.8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700451</v>
      </c>
      <c r="L32" s="17">
        <v>0.7</v>
      </c>
      <c r="M32" s="36">
        <f t="shared" si="8"/>
        <v>490315.7</v>
      </c>
      <c r="N32" s="36">
        <f t="shared" si="9"/>
        <v>192624.025</v>
      </c>
      <c r="O32" s="17" t="s">
        <v>127</v>
      </c>
      <c r="P32" s="37">
        <f>M32/4+M33+M34*2</f>
        <v>22738192.925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30176758</v>
      </c>
      <c r="L33" s="17">
        <v>0.7</v>
      </c>
      <c r="M33" s="36">
        <f t="shared" si="8"/>
        <v>21123730.6</v>
      </c>
      <c r="N33" s="36">
        <f t="shared" si="9"/>
        <v>23912063.0392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1065631</v>
      </c>
      <c r="L34" s="17">
        <v>0.7</v>
      </c>
      <c r="M34" s="36">
        <f t="shared" si="8"/>
        <v>745941.7</v>
      </c>
      <c r="N34" s="36">
        <f t="shared" si="9"/>
        <v>1469038.9354375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6651482</v>
      </c>
      <c r="L35" s="38">
        <v>0.6</v>
      </c>
      <c r="M35" s="36">
        <f t="shared" si="8"/>
        <v>3990889.2</v>
      </c>
      <c r="N35" s="36">
        <f t="shared" si="9"/>
        <v>11424585.4832</v>
      </c>
      <c r="O35" s="18" t="s">
        <v>27</v>
      </c>
      <c r="P35" s="39">
        <f t="shared" si="11"/>
        <v>3990889.2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56203794</v>
      </c>
      <c r="L36" s="38">
        <v>0.6</v>
      </c>
      <c r="M36" s="36">
        <f t="shared" si="8"/>
        <v>33722276.4</v>
      </c>
      <c r="N36" s="36">
        <f t="shared" si="9"/>
        <v>532811.96712</v>
      </c>
      <c r="O36" s="18" t="s">
        <v>122</v>
      </c>
      <c r="P36" s="39">
        <f t="shared" si="11"/>
        <v>33722276.4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918832</v>
      </c>
      <c r="L37" s="38">
        <v>0.8</v>
      </c>
      <c r="M37" s="36">
        <f t="shared" si="8"/>
        <v>735065.6</v>
      </c>
      <c r="N37" s="36">
        <f t="shared" si="9"/>
        <v>121040.802133334</v>
      </c>
      <c r="O37" s="18" t="s">
        <v>79</v>
      </c>
      <c r="P37" s="39">
        <f t="shared" si="11"/>
        <v>735065.6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1437724</v>
      </c>
      <c r="L38" s="43">
        <v>0.8</v>
      </c>
      <c r="M38" s="36">
        <f t="shared" si="8"/>
        <v>1150179.2</v>
      </c>
      <c r="N38" s="36">
        <f t="shared" si="9"/>
        <v>159491.515733334</v>
      </c>
      <c r="O38" s="44" t="s">
        <v>140</v>
      </c>
      <c r="P38" s="45">
        <f t="shared" si="11"/>
        <v>1150179.2</v>
      </c>
    </row>
    <row r="39" s="2" customFormat="1" ht="20.25" spans="1:16">
      <c r="A39" s="2">
        <v>36</v>
      </c>
      <c r="B39" s="14"/>
      <c r="C39" s="27"/>
      <c r="D39" s="27"/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7187552</v>
      </c>
      <c r="L39" s="46">
        <v>0.8</v>
      </c>
      <c r="M39" s="40">
        <f t="shared" ref="M39:M56" si="12">K39*L39</f>
        <v>5750041.6</v>
      </c>
      <c r="N39" s="40">
        <f t="shared" si="9"/>
        <v>4029136.29257143</v>
      </c>
      <c r="O39" s="17" t="s">
        <v>49</v>
      </c>
      <c r="P39" s="37">
        <f t="shared" ref="P39:P44" si="13">M39</f>
        <v>5750041.6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1149206</v>
      </c>
      <c r="L41" s="38">
        <v>0.7</v>
      </c>
      <c r="M41" s="40">
        <f t="shared" si="12"/>
        <v>804444.2</v>
      </c>
      <c r="N41" s="40">
        <f t="shared" ref="N41:N56" si="14">M41*J41</f>
        <v>1283892.9432</v>
      </c>
      <c r="O41" s="18" t="s">
        <v>149</v>
      </c>
      <c r="P41" s="39">
        <f t="shared" si="13"/>
        <v>804444.2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5118963.5</v>
      </c>
      <c r="L44" s="38">
        <v>0.8</v>
      </c>
      <c r="M44" s="36">
        <f t="shared" si="12"/>
        <v>4095170.8</v>
      </c>
      <c r="N44" s="36">
        <f t="shared" si="14"/>
        <v>1556164.904</v>
      </c>
      <c r="O44" s="18" t="s">
        <v>155</v>
      </c>
      <c r="P44" s="39">
        <f t="shared" si="13"/>
        <v>4095170.8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900</v>
      </c>
      <c r="L45" s="17">
        <v>0.7</v>
      </c>
      <c r="M45" s="36">
        <f t="shared" si="12"/>
        <v>630</v>
      </c>
      <c r="N45" s="36">
        <f t="shared" si="14"/>
        <v>963.000000000001</v>
      </c>
      <c r="O45" s="17" t="s">
        <v>155</v>
      </c>
      <c r="P45" s="37">
        <f>M45/2+M46</f>
        <v>40118.4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56862</v>
      </c>
      <c r="L46" s="17">
        <v>0.7</v>
      </c>
      <c r="M46" s="36">
        <f t="shared" si="12"/>
        <v>39803.4</v>
      </c>
      <c r="N46" s="36">
        <f t="shared" si="14"/>
        <v>103431.978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69241480</v>
      </c>
      <c r="L47" s="38">
        <v>0.8</v>
      </c>
      <c r="M47" s="36">
        <f t="shared" si="12"/>
        <v>55393184</v>
      </c>
      <c r="N47" s="36">
        <f t="shared" si="14"/>
        <v>4339132.74666666</v>
      </c>
      <c r="O47" s="18" t="s">
        <v>55</v>
      </c>
      <c r="P47" s="39">
        <f t="shared" ref="P47:P56" si="15">M47</f>
        <v>55393184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5711625</v>
      </c>
      <c r="L48" s="17">
        <v>0.8</v>
      </c>
      <c r="M48" s="36">
        <f t="shared" si="12"/>
        <v>4569300</v>
      </c>
      <c r="N48" s="36">
        <f t="shared" si="14"/>
        <v>1782027</v>
      </c>
      <c r="O48" s="17" t="s">
        <v>70</v>
      </c>
      <c r="P48" s="37">
        <f t="shared" si="15"/>
        <v>4569300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11875866</v>
      </c>
      <c r="L49" s="38">
        <v>0.6</v>
      </c>
      <c r="M49" s="36">
        <f t="shared" si="12"/>
        <v>7125519.6</v>
      </c>
      <c r="N49" s="36">
        <f t="shared" si="14"/>
        <v>9904472.244</v>
      </c>
      <c r="O49" s="18" t="s">
        <v>107</v>
      </c>
      <c r="P49" s="39">
        <f t="shared" si="15"/>
        <v>7125519.6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11983085</v>
      </c>
      <c r="L50" s="17">
        <v>0.8</v>
      </c>
      <c r="M50" s="36">
        <f t="shared" si="12"/>
        <v>9586468</v>
      </c>
      <c r="N50" s="36">
        <f t="shared" si="14"/>
        <v>4825188.89333333</v>
      </c>
      <c r="O50" s="17" t="s">
        <v>175</v>
      </c>
      <c r="P50" s="37">
        <f t="shared" si="15"/>
        <v>9586468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41808602</v>
      </c>
      <c r="L51" s="17">
        <v>0.8</v>
      </c>
      <c r="M51" s="36">
        <f t="shared" si="12"/>
        <v>33446881.6</v>
      </c>
      <c r="N51" s="36">
        <f t="shared" si="14"/>
        <v>4003591.72752</v>
      </c>
      <c r="O51" s="17" t="s">
        <v>85</v>
      </c>
      <c r="P51" s="37">
        <f t="shared" si="15"/>
        <v>33446881.6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18889935</v>
      </c>
      <c r="L52" s="38">
        <v>0.8</v>
      </c>
      <c r="M52" s="36">
        <f t="shared" si="12"/>
        <v>15111948</v>
      </c>
      <c r="N52" s="36">
        <f t="shared" si="14"/>
        <v>9520527.24</v>
      </c>
      <c r="O52" s="18" t="s">
        <v>184</v>
      </c>
      <c r="P52" s="39">
        <f t="shared" si="15"/>
        <v>15111948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11132</v>
      </c>
      <c r="L53" s="17">
        <v>0.8</v>
      </c>
      <c r="M53" s="36">
        <f t="shared" si="12"/>
        <v>8905.6</v>
      </c>
      <c r="N53" s="36">
        <f t="shared" si="14"/>
        <v>17493.1428571428</v>
      </c>
      <c r="O53" s="17" t="s">
        <v>49</v>
      </c>
      <c r="P53" s="37">
        <f t="shared" si="15"/>
        <v>8905.6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3481101</v>
      </c>
      <c r="L54" s="17">
        <v>0.8</v>
      </c>
      <c r="M54" s="36">
        <f t="shared" si="12"/>
        <v>2784880.8</v>
      </c>
      <c r="N54" s="36">
        <f t="shared" si="14"/>
        <v>3280589.5824</v>
      </c>
      <c r="O54" s="17" t="s">
        <v>107</v>
      </c>
      <c r="P54" s="37">
        <f t="shared" si="15"/>
        <v>2784880.8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29214305</v>
      </c>
      <c r="L55" s="17">
        <v>0.8</v>
      </c>
      <c r="M55" s="36">
        <f t="shared" si="12"/>
        <v>23371444</v>
      </c>
      <c r="N55" s="36">
        <f t="shared" si="14"/>
        <v>1909446.9748</v>
      </c>
      <c r="O55" s="17" t="s">
        <v>79</v>
      </c>
      <c r="P55" s="37">
        <f t="shared" si="15"/>
        <v>23371444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2612622</v>
      </c>
      <c r="L56" s="17">
        <v>0.6</v>
      </c>
      <c r="M56" s="40">
        <f t="shared" si="12"/>
        <v>1567573.2</v>
      </c>
      <c r="N56" s="40">
        <f t="shared" si="14"/>
        <v>3926770.866</v>
      </c>
      <c r="O56" s="17" t="s">
        <v>55</v>
      </c>
      <c r="P56" s="37">
        <f t="shared" si="15"/>
        <v>1567573.2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5611126</v>
      </c>
      <c r="L58" s="17">
        <v>0.8</v>
      </c>
      <c r="M58" s="36">
        <f t="shared" ref="M58:M75" si="16">K58*L58</f>
        <v>4488900.8</v>
      </c>
      <c r="N58" s="36">
        <f t="shared" ref="N58:N75" si="17">M58*J58</f>
        <v>998780.428</v>
      </c>
      <c r="O58" s="17" t="s">
        <v>79</v>
      </c>
      <c r="P58" s="37">
        <f t="shared" ref="P58:P62" si="18">M58</f>
        <v>4488900.8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142748288.5</v>
      </c>
      <c r="L59" s="38">
        <v>0.8</v>
      </c>
      <c r="M59" s="40">
        <f t="shared" si="16"/>
        <v>114198630.8</v>
      </c>
      <c r="N59" s="40">
        <f t="shared" si="17"/>
        <v>19413767.236</v>
      </c>
      <c r="O59" s="18" t="s">
        <v>205</v>
      </c>
      <c r="P59" s="39">
        <f t="shared" si="18"/>
        <v>114198630.8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12461</v>
      </c>
      <c r="L62" s="17">
        <v>0.6</v>
      </c>
      <c r="M62" s="36">
        <f t="shared" si="16"/>
        <v>7476.6</v>
      </c>
      <c r="N62" s="36">
        <f t="shared" si="17"/>
        <v>251886.654</v>
      </c>
      <c r="O62" s="17" t="s">
        <v>43</v>
      </c>
      <c r="P62" s="37">
        <f t="shared" si="18"/>
        <v>7476.6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2542</v>
      </c>
      <c r="L63" s="17">
        <v>0.6</v>
      </c>
      <c r="M63" s="36">
        <f t="shared" si="16"/>
        <v>1525.2</v>
      </c>
      <c r="N63" s="36">
        <f t="shared" si="17"/>
        <v>2281.6992</v>
      </c>
      <c r="O63" s="17" t="s">
        <v>215</v>
      </c>
      <c r="P63" s="37">
        <f>M63/2+M64+M65*2</f>
        <v>631219.8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1045952</v>
      </c>
      <c r="L64" s="17">
        <v>0.6</v>
      </c>
      <c r="M64" s="36">
        <f t="shared" si="16"/>
        <v>627571.2</v>
      </c>
      <c r="N64" s="36">
        <f t="shared" si="17"/>
        <v>1596541.1328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2405</v>
      </c>
      <c r="L65" s="17">
        <v>0.6</v>
      </c>
      <c r="M65" s="36">
        <f t="shared" si="16"/>
        <v>1443</v>
      </c>
      <c r="N65" s="36">
        <f t="shared" si="17"/>
        <v>6239.532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9799300</v>
      </c>
      <c r="L66" s="38">
        <v>0.7</v>
      </c>
      <c r="M66" s="36">
        <f t="shared" si="16"/>
        <v>6859510</v>
      </c>
      <c r="N66" s="36">
        <f t="shared" si="17"/>
        <v>793645.307</v>
      </c>
      <c r="O66" s="18" t="s">
        <v>221</v>
      </c>
      <c r="P66" s="39">
        <f t="shared" ref="P66:P75" si="19">M66</f>
        <v>6859510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1876777</v>
      </c>
      <c r="L67" s="38">
        <v>0.6</v>
      </c>
      <c r="M67" s="36">
        <f t="shared" si="16"/>
        <v>1126066.2</v>
      </c>
      <c r="N67" s="36">
        <f t="shared" si="17"/>
        <v>691726.38</v>
      </c>
      <c r="O67" s="18" t="s">
        <v>226</v>
      </c>
      <c r="P67" s="39">
        <f t="shared" si="19"/>
        <v>1126066.2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24528</v>
      </c>
      <c r="L68" s="38">
        <v>0.6</v>
      </c>
      <c r="M68" s="36">
        <f t="shared" si="16"/>
        <v>14716.8</v>
      </c>
      <c r="N68" s="36">
        <f t="shared" si="17"/>
        <v>559238.4</v>
      </c>
      <c r="O68" s="18" t="s">
        <v>232</v>
      </c>
      <c r="P68" s="39">
        <f t="shared" si="19"/>
        <v>14716.8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5035</v>
      </c>
      <c r="L69" s="38">
        <v>0.8</v>
      </c>
      <c r="M69" s="36">
        <f t="shared" si="16"/>
        <v>4028</v>
      </c>
      <c r="N69" s="36">
        <f t="shared" si="17"/>
        <v>112784</v>
      </c>
      <c r="O69" s="18" t="s">
        <v>236</v>
      </c>
      <c r="P69" s="39">
        <f t="shared" si="19"/>
        <v>4028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10821209</v>
      </c>
      <c r="L70" s="17">
        <v>0.5</v>
      </c>
      <c r="M70" s="36">
        <f t="shared" si="16"/>
        <v>5410604.5</v>
      </c>
      <c r="N70" s="36">
        <f t="shared" si="17"/>
        <v>949110.206041668</v>
      </c>
      <c r="O70" s="17" t="s">
        <v>241</v>
      </c>
      <c r="P70" s="37">
        <f t="shared" si="19"/>
        <v>5410604.5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15105</v>
      </c>
      <c r="L71" s="17">
        <v>0.5</v>
      </c>
      <c r="M71" s="36">
        <f t="shared" si="16"/>
        <v>7552.5</v>
      </c>
      <c r="N71" s="36">
        <f t="shared" si="17"/>
        <v>353708.75</v>
      </c>
      <c r="O71" s="17" t="s">
        <v>246</v>
      </c>
      <c r="P71" s="37">
        <f t="shared" si="19"/>
        <v>7552.5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456687</v>
      </c>
      <c r="L72" s="17">
        <v>0.5</v>
      </c>
      <c r="M72" s="36">
        <f t="shared" si="16"/>
        <v>228343.5</v>
      </c>
      <c r="N72" s="36">
        <f t="shared" si="17"/>
        <v>8053675.245</v>
      </c>
      <c r="O72" s="17" t="s">
        <v>252</v>
      </c>
      <c r="P72" s="37">
        <f t="shared" si="19"/>
        <v>228343.5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924909</v>
      </c>
      <c r="L73" s="17">
        <v>0.5</v>
      </c>
      <c r="M73" s="36">
        <f t="shared" si="16"/>
        <v>462454.5</v>
      </c>
      <c r="N73" s="36">
        <f t="shared" si="17"/>
        <v>3977108.7</v>
      </c>
      <c r="O73" s="17" t="s">
        <v>258</v>
      </c>
      <c r="P73" s="37">
        <f t="shared" si="19"/>
        <v>462454.5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1827574</v>
      </c>
      <c r="L74" s="17">
        <v>0.5</v>
      </c>
      <c r="M74" s="36">
        <f t="shared" si="16"/>
        <v>913787</v>
      </c>
      <c r="N74" s="36">
        <f t="shared" si="17"/>
        <v>264998.23</v>
      </c>
      <c r="O74" s="17" t="s">
        <v>221</v>
      </c>
      <c r="P74" s="37">
        <f t="shared" si="19"/>
        <v>913787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9826326</v>
      </c>
      <c r="L75" s="17">
        <v>0.7</v>
      </c>
      <c r="M75" s="40">
        <f t="shared" si="16"/>
        <v>6878428.2</v>
      </c>
      <c r="N75" s="40">
        <f t="shared" si="17"/>
        <v>4928393.8053</v>
      </c>
      <c r="O75" s="17" t="s">
        <v>33</v>
      </c>
      <c r="P75" s="37">
        <f t="shared" si="19"/>
        <v>6878428.2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9376512</v>
      </c>
      <c r="L77" s="17">
        <v>0.6</v>
      </c>
      <c r="M77" s="40">
        <f>K77*L77</f>
        <v>5625907.2</v>
      </c>
      <c r="N77" s="40">
        <f>M77*J77</f>
        <v>3482436.5568</v>
      </c>
      <c r="O77" s="17" t="s">
        <v>221</v>
      </c>
      <c r="P77" s="37">
        <f>M77</f>
        <v>5625907.2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5631957</v>
      </c>
      <c r="L79" s="17">
        <v>0.7</v>
      </c>
      <c r="M79" s="36">
        <f>K79*L79</f>
        <v>3942369.9</v>
      </c>
      <c r="N79" s="36">
        <f>M79*J79</f>
        <v>1872625.7025</v>
      </c>
      <c r="O79" s="17" t="s">
        <v>274</v>
      </c>
      <c r="P79" s="37">
        <f>M79</f>
        <v>3942369.9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275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116729</v>
      </c>
      <c r="L3" s="17">
        <v>0.8</v>
      </c>
      <c r="M3" s="36">
        <f t="shared" ref="M3:M7" si="0">K3*L3</f>
        <v>93383.2</v>
      </c>
      <c r="N3" s="36">
        <f t="shared" ref="N3:N7" si="1">M3*J3</f>
        <v>135205.533142857</v>
      </c>
      <c r="O3" s="17" t="s">
        <v>22</v>
      </c>
      <c r="P3" s="37">
        <f t="shared" ref="P3:P7" si="2">M3</f>
        <v>93383.2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912</v>
      </c>
      <c r="L4" s="17">
        <v>0.8</v>
      </c>
      <c r="M4" s="36">
        <f t="shared" si="0"/>
        <v>729.6</v>
      </c>
      <c r="N4" s="36">
        <f t="shared" si="1"/>
        <v>2582.784</v>
      </c>
      <c r="O4" s="17" t="s">
        <v>27</v>
      </c>
      <c r="P4" s="37">
        <f t="shared" si="2"/>
        <v>729.6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215</v>
      </c>
      <c r="L5" s="38">
        <v>0.6</v>
      </c>
      <c r="M5" s="36">
        <f t="shared" si="0"/>
        <v>129</v>
      </c>
      <c r="N5" s="36">
        <f t="shared" si="1"/>
        <v>33540</v>
      </c>
      <c r="O5" s="18" t="s">
        <v>33</v>
      </c>
      <c r="P5" s="39">
        <f t="shared" si="2"/>
        <v>129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927034.666666667</v>
      </c>
      <c r="L6" s="17">
        <v>0.8</v>
      </c>
      <c r="M6" s="36">
        <f t="shared" si="0"/>
        <v>741627.733333334</v>
      </c>
      <c r="N6" s="36">
        <f t="shared" si="1"/>
        <v>736601.145362963</v>
      </c>
      <c r="O6" s="17" t="s">
        <v>38</v>
      </c>
      <c r="P6" s="37">
        <f t="shared" si="2"/>
        <v>741627.733333334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1170459</v>
      </c>
      <c r="L7" s="38">
        <v>0.7</v>
      </c>
      <c r="M7" s="40">
        <f t="shared" si="0"/>
        <v>819321.3</v>
      </c>
      <c r="N7" s="40">
        <f t="shared" si="1"/>
        <v>61449.0975</v>
      </c>
      <c r="O7" s="18" t="s">
        <v>43</v>
      </c>
      <c r="P7" s="39">
        <f t="shared" si="2"/>
        <v>819321.3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24260</v>
      </c>
      <c r="L9" s="17">
        <v>0.8</v>
      </c>
      <c r="M9" s="36">
        <f t="shared" ref="M9:M12" si="3">K9*L9</f>
        <v>19408</v>
      </c>
      <c r="N9" s="36">
        <f t="shared" ref="N9:N12" si="4">M9*J9</f>
        <v>18312.8342857143</v>
      </c>
      <c r="O9" s="17" t="s">
        <v>49</v>
      </c>
      <c r="P9" s="37">
        <f>M9</f>
        <v>19408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2934021</v>
      </c>
      <c r="L10" s="17">
        <v>0.6</v>
      </c>
      <c r="M10" s="40">
        <f t="shared" si="3"/>
        <v>1760412.6</v>
      </c>
      <c r="N10" s="40">
        <f t="shared" si="4"/>
        <v>212506.949571429</v>
      </c>
      <c r="O10" s="17" t="s">
        <v>55</v>
      </c>
      <c r="P10" s="37">
        <f>M10/2+M12</f>
        <v>3868005.9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4979666</v>
      </c>
      <c r="L12" s="17">
        <v>0.6</v>
      </c>
      <c r="M12" s="40">
        <f t="shared" si="3"/>
        <v>2987799.6</v>
      </c>
      <c r="N12" s="40">
        <f t="shared" si="4"/>
        <v>598626.991285715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2004870</v>
      </c>
      <c r="L14" s="17">
        <v>0.8</v>
      </c>
      <c r="M14" s="36">
        <f t="shared" ref="M14:M20" si="5">K14*L14</f>
        <v>1603896</v>
      </c>
      <c r="N14" s="36">
        <f t="shared" ref="N14:N20" si="6">M14*J14</f>
        <v>429844.128</v>
      </c>
      <c r="O14" s="17" t="s">
        <v>64</v>
      </c>
      <c r="P14" s="37">
        <f t="shared" ref="P14:P20" si="7">M14</f>
        <v>1603896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152832</v>
      </c>
      <c r="L15" s="38">
        <v>0.8</v>
      </c>
      <c r="M15" s="36">
        <f t="shared" si="5"/>
        <v>122265.6</v>
      </c>
      <c r="N15" s="36">
        <f t="shared" si="6"/>
        <v>15894.528</v>
      </c>
      <c r="O15" s="18" t="s">
        <v>70</v>
      </c>
      <c r="P15" s="39">
        <f t="shared" si="7"/>
        <v>122265.6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241187</v>
      </c>
      <c r="L16" s="38">
        <v>0.6</v>
      </c>
      <c r="M16" s="36">
        <f t="shared" si="5"/>
        <v>144712.2</v>
      </c>
      <c r="N16" s="36">
        <f t="shared" si="6"/>
        <v>68316.21775</v>
      </c>
      <c r="O16" s="18" t="s">
        <v>49</v>
      </c>
      <c r="P16" s="39">
        <f t="shared" si="7"/>
        <v>144712.2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2952858</v>
      </c>
      <c r="L17" s="38">
        <v>0.7</v>
      </c>
      <c r="M17" s="36">
        <f t="shared" si="5"/>
        <v>2067000.6</v>
      </c>
      <c r="N17" s="36">
        <f t="shared" si="6"/>
        <v>328653.0954</v>
      </c>
      <c r="O17" s="18" t="s">
        <v>79</v>
      </c>
      <c r="P17" s="39">
        <f t="shared" si="7"/>
        <v>2067000.6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20532616</v>
      </c>
      <c r="L18" s="17">
        <v>0.8</v>
      </c>
      <c r="M18" s="36">
        <f t="shared" si="5"/>
        <v>16426092.8</v>
      </c>
      <c r="N18" s="36">
        <f t="shared" si="6"/>
        <v>1404430.9344</v>
      </c>
      <c r="O18" s="17" t="s">
        <v>85</v>
      </c>
      <c r="P18" s="37">
        <f t="shared" si="7"/>
        <v>16426092.8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29976474</v>
      </c>
      <c r="L19" s="17">
        <v>0.8</v>
      </c>
      <c r="M19" s="36">
        <f t="shared" si="5"/>
        <v>23981179.2</v>
      </c>
      <c r="N19" s="36">
        <f t="shared" si="6"/>
        <v>1358933.488</v>
      </c>
      <c r="O19" s="17" t="s">
        <v>85</v>
      </c>
      <c r="P19" s="37">
        <f t="shared" si="7"/>
        <v>23981179.2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530490</v>
      </c>
      <c r="L20" s="38">
        <v>0.7</v>
      </c>
      <c r="M20" s="40">
        <f t="shared" si="5"/>
        <v>371343</v>
      </c>
      <c r="N20" s="40">
        <f t="shared" si="6"/>
        <v>382483.29</v>
      </c>
      <c r="O20" s="18" t="s">
        <v>92</v>
      </c>
      <c r="P20" s="39">
        <f t="shared" si="7"/>
        <v>371343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1440</v>
      </c>
      <c r="L22" s="38">
        <v>0.6</v>
      </c>
      <c r="M22" s="36">
        <f t="shared" ref="M22:M38" si="8">K22*L22</f>
        <v>864</v>
      </c>
      <c r="N22" s="36">
        <f t="shared" ref="N22:N39" si="9">M22*J22</f>
        <v>2129.14285714285</v>
      </c>
      <c r="O22" s="18" t="s">
        <v>22</v>
      </c>
      <c r="P22" s="39">
        <f t="shared" ref="P22:P24" si="10">M22</f>
        <v>864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395653</v>
      </c>
      <c r="L23" s="17">
        <v>0.8</v>
      </c>
      <c r="M23" s="36">
        <f t="shared" si="8"/>
        <v>316522.4</v>
      </c>
      <c r="N23" s="36">
        <f t="shared" si="9"/>
        <v>110782.84</v>
      </c>
      <c r="O23" s="17" t="s">
        <v>49</v>
      </c>
      <c r="P23" s="37">
        <f t="shared" si="10"/>
        <v>316522.4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136939</v>
      </c>
      <c r="L24" s="38">
        <v>0.6</v>
      </c>
      <c r="M24" s="36">
        <f t="shared" si="8"/>
        <v>82163.4</v>
      </c>
      <c r="N24" s="36">
        <f t="shared" si="9"/>
        <v>116789.404285714</v>
      </c>
      <c r="O24" s="18" t="s">
        <v>55</v>
      </c>
      <c r="P24" s="39">
        <f t="shared" si="10"/>
        <v>82163.4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220</v>
      </c>
      <c r="L25" s="38">
        <v>0.5</v>
      </c>
      <c r="M25" s="36">
        <f t="shared" si="8"/>
        <v>110</v>
      </c>
      <c r="N25" s="36">
        <f t="shared" si="9"/>
        <v>228.983333333334</v>
      </c>
      <c r="O25" s="18" t="s">
        <v>107</v>
      </c>
      <c r="P25" s="39">
        <f>K25/2+K26+K27*2</f>
        <v>790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220</v>
      </c>
      <c r="L26" s="38">
        <v>0.5</v>
      </c>
      <c r="M26" s="36">
        <f t="shared" si="8"/>
        <v>110</v>
      </c>
      <c r="N26" s="36">
        <f t="shared" si="9"/>
        <v>396.942857142857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230</v>
      </c>
      <c r="L27" s="38">
        <v>0.5</v>
      </c>
      <c r="M27" s="36">
        <f t="shared" si="8"/>
        <v>115</v>
      </c>
      <c r="N27" s="36">
        <f t="shared" si="9"/>
        <v>727.95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15941657</v>
      </c>
      <c r="L28" s="17">
        <v>0.6</v>
      </c>
      <c r="M28" s="36">
        <f t="shared" si="8"/>
        <v>9564994.2</v>
      </c>
      <c r="N28" s="36">
        <f t="shared" si="9"/>
        <v>1687822.934875</v>
      </c>
      <c r="O28" s="17" t="s">
        <v>114</v>
      </c>
      <c r="P28" s="37">
        <f>M28</f>
        <v>9564994.2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716666.4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1194444</v>
      </c>
      <c r="L30" s="38">
        <v>0.6</v>
      </c>
      <c r="M30" s="36">
        <f t="shared" si="8"/>
        <v>716666.4</v>
      </c>
      <c r="N30" s="36">
        <f t="shared" si="9"/>
        <v>1612499.4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1854780</v>
      </c>
      <c r="L31" s="17">
        <v>0.8</v>
      </c>
      <c r="M31" s="36">
        <f t="shared" si="8"/>
        <v>1483824</v>
      </c>
      <c r="N31" s="36">
        <f t="shared" si="9"/>
        <v>34127.952</v>
      </c>
      <c r="O31" s="17" t="s">
        <v>122</v>
      </c>
      <c r="P31" s="37">
        <f t="shared" ref="P31:P38" si="11">M31</f>
        <v>1483824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0</v>
      </c>
      <c r="L32" s="17">
        <v>0.7</v>
      </c>
      <c r="M32" s="36">
        <f t="shared" si="8"/>
        <v>0</v>
      </c>
      <c r="N32" s="36">
        <f t="shared" si="9"/>
        <v>0</v>
      </c>
      <c r="O32" s="17" t="s">
        <v>127</v>
      </c>
      <c r="P32" s="37">
        <f>M32/4+M33+M34*2</f>
        <v>1678175.1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2049673</v>
      </c>
      <c r="L33" s="17">
        <v>0.7</v>
      </c>
      <c r="M33" s="36">
        <f t="shared" si="8"/>
        <v>1434771.1</v>
      </c>
      <c r="N33" s="36">
        <f t="shared" si="9"/>
        <v>1624160.8852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173860</v>
      </c>
      <c r="L34" s="17">
        <v>0.7</v>
      </c>
      <c r="M34" s="36">
        <f t="shared" si="8"/>
        <v>121702</v>
      </c>
      <c r="N34" s="36">
        <f t="shared" si="9"/>
        <v>239676.87625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634372</v>
      </c>
      <c r="L35" s="38">
        <v>0.6</v>
      </c>
      <c r="M35" s="36">
        <f t="shared" si="8"/>
        <v>380623.2</v>
      </c>
      <c r="N35" s="36">
        <f t="shared" si="9"/>
        <v>1089597.3472</v>
      </c>
      <c r="O35" s="18" t="s">
        <v>27</v>
      </c>
      <c r="P35" s="39">
        <f t="shared" si="11"/>
        <v>380623.2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3702600</v>
      </c>
      <c r="L36" s="38">
        <v>0.6</v>
      </c>
      <c r="M36" s="36">
        <f t="shared" si="8"/>
        <v>2221560</v>
      </c>
      <c r="N36" s="36">
        <f t="shared" si="9"/>
        <v>35100.648</v>
      </c>
      <c r="O36" s="18" t="s">
        <v>122</v>
      </c>
      <c r="P36" s="39">
        <f t="shared" si="11"/>
        <v>2221560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135187</v>
      </c>
      <c r="L37" s="38">
        <v>0.8</v>
      </c>
      <c r="M37" s="36">
        <f t="shared" si="8"/>
        <v>108149.6</v>
      </c>
      <c r="N37" s="36">
        <f t="shared" si="9"/>
        <v>17808.6341333334</v>
      </c>
      <c r="O37" s="18" t="s">
        <v>79</v>
      </c>
      <c r="P37" s="39">
        <f t="shared" si="11"/>
        <v>108149.6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4655</v>
      </c>
      <c r="L38" s="43">
        <v>0.8</v>
      </c>
      <c r="M38" s="36">
        <f t="shared" si="8"/>
        <v>3724</v>
      </c>
      <c r="N38" s="36">
        <f t="shared" si="9"/>
        <v>516.394666666668</v>
      </c>
      <c r="O38" s="44" t="s">
        <v>140</v>
      </c>
      <c r="P38" s="45">
        <f t="shared" si="11"/>
        <v>3724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1899570</v>
      </c>
      <c r="L39" s="46">
        <v>0.8</v>
      </c>
      <c r="M39" s="40">
        <f t="shared" ref="M39:M56" si="12">K39*L39</f>
        <v>1519656</v>
      </c>
      <c r="N39" s="40">
        <f t="shared" si="9"/>
        <v>1064844.66857143</v>
      </c>
      <c r="O39" s="17" t="s">
        <v>49</v>
      </c>
      <c r="P39" s="37">
        <f t="shared" ref="P39:P44" si="13">M39</f>
        <v>1519656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221100</v>
      </c>
      <c r="L41" s="38">
        <v>0.7</v>
      </c>
      <c r="M41" s="40">
        <f t="shared" si="12"/>
        <v>154770</v>
      </c>
      <c r="N41" s="40">
        <f t="shared" ref="N41:N56" si="14">M41*J41</f>
        <v>247012.92</v>
      </c>
      <c r="O41" s="18" t="s">
        <v>149</v>
      </c>
      <c r="P41" s="39">
        <f t="shared" si="13"/>
        <v>154770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381856</v>
      </c>
      <c r="L44" s="38">
        <v>0.8</v>
      </c>
      <c r="M44" s="36">
        <f t="shared" si="12"/>
        <v>305484.8</v>
      </c>
      <c r="N44" s="36">
        <f t="shared" si="14"/>
        <v>116084.224</v>
      </c>
      <c r="O44" s="18" t="s">
        <v>155</v>
      </c>
      <c r="P44" s="39">
        <f t="shared" si="13"/>
        <v>305484.8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5379.5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7685</v>
      </c>
      <c r="L46" s="17">
        <v>0.7</v>
      </c>
      <c r="M46" s="36">
        <f t="shared" si="12"/>
        <v>5379.5</v>
      </c>
      <c r="N46" s="36">
        <f t="shared" si="14"/>
        <v>13979.015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10468754</v>
      </c>
      <c r="L47" s="38">
        <v>0.8</v>
      </c>
      <c r="M47" s="36">
        <f t="shared" si="12"/>
        <v>8375003.2</v>
      </c>
      <c r="N47" s="36">
        <f t="shared" si="14"/>
        <v>656041.917333333</v>
      </c>
      <c r="O47" s="18" t="s">
        <v>55</v>
      </c>
      <c r="P47" s="39">
        <f t="shared" ref="P47:P56" si="15">M47</f>
        <v>8375003.2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1004036</v>
      </c>
      <c r="L48" s="17">
        <v>0.8</v>
      </c>
      <c r="M48" s="36">
        <f t="shared" si="12"/>
        <v>803228.8</v>
      </c>
      <c r="N48" s="36">
        <f t="shared" si="14"/>
        <v>313259.232</v>
      </c>
      <c r="O48" s="17" t="s">
        <v>70</v>
      </c>
      <c r="P48" s="37">
        <f t="shared" si="15"/>
        <v>803228.8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1054339</v>
      </c>
      <c r="L49" s="38">
        <v>0.6</v>
      </c>
      <c r="M49" s="36">
        <f t="shared" si="12"/>
        <v>632603.4</v>
      </c>
      <c r="N49" s="36">
        <f t="shared" si="14"/>
        <v>879318.726</v>
      </c>
      <c r="O49" s="18" t="s">
        <v>107</v>
      </c>
      <c r="P49" s="39">
        <f t="shared" si="15"/>
        <v>632603.4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1274856</v>
      </c>
      <c r="L50" s="17">
        <v>0.8</v>
      </c>
      <c r="M50" s="36">
        <f t="shared" si="12"/>
        <v>1019884.8</v>
      </c>
      <c r="N50" s="36">
        <f t="shared" si="14"/>
        <v>513342.016</v>
      </c>
      <c r="O50" s="17" t="s">
        <v>175</v>
      </c>
      <c r="P50" s="37">
        <f t="shared" si="15"/>
        <v>1019884.8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4627749</v>
      </c>
      <c r="L51" s="17">
        <v>0.8</v>
      </c>
      <c r="M51" s="36">
        <f t="shared" si="12"/>
        <v>3702199.2</v>
      </c>
      <c r="N51" s="36">
        <f t="shared" si="14"/>
        <v>443153.24424</v>
      </c>
      <c r="O51" s="17" t="s">
        <v>85</v>
      </c>
      <c r="P51" s="37">
        <f t="shared" si="15"/>
        <v>3702199.2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1748510</v>
      </c>
      <c r="L52" s="38">
        <v>0.8</v>
      </c>
      <c r="M52" s="36">
        <f t="shared" si="12"/>
        <v>1398808</v>
      </c>
      <c r="N52" s="36">
        <f t="shared" si="14"/>
        <v>881249.04</v>
      </c>
      <c r="O52" s="18" t="s">
        <v>184</v>
      </c>
      <c r="P52" s="39">
        <f t="shared" si="15"/>
        <v>1398808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0</v>
      </c>
      <c r="L53" s="17">
        <v>0.8</v>
      </c>
      <c r="M53" s="36">
        <f t="shared" si="12"/>
        <v>0</v>
      </c>
      <c r="N53" s="36">
        <f t="shared" si="14"/>
        <v>0</v>
      </c>
      <c r="O53" s="17" t="s">
        <v>49</v>
      </c>
      <c r="P53" s="37">
        <f t="shared" si="15"/>
        <v>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1488408</v>
      </c>
      <c r="L54" s="17">
        <v>0.8</v>
      </c>
      <c r="M54" s="36">
        <f t="shared" si="12"/>
        <v>1190726.4</v>
      </c>
      <c r="N54" s="36">
        <f t="shared" si="14"/>
        <v>1402675.6992</v>
      </c>
      <c r="O54" s="17" t="s">
        <v>107</v>
      </c>
      <c r="P54" s="37">
        <f t="shared" si="15"/>
        <v>1190726.4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1175809</v>
      </c>
      <c r="L55" s="17">
        <v>0.8</v>
      </c>
      <c r="M55" s="36">
        <f t="shared" si="12"/>
        <v>940647.2</v>
      </c>
      <c r="N55" s="36">
        <f t="shared" si="14"/>
        <v>76850.87624</v>
      </c>
      <c r="O55" s="17" t="s">
        <v>79</v>
      </c>
      <c r="P55" s="37">
        <f t="shared" si="15"/>
        <v>940647.2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375881</v>
      </c>
      <c r="L56" s="17">
        <v>0.6</v>
      </c>
      <c r="M56" s="40">
        <f t="shared" si="12"/>
        <v>225528.6</v>
      </c>
      <c r="N56" s="40">
        <f t="shared" si="14"/>
        <v>564949.143</v>
      </c>
      <c r="O56" s="17" t="s">
        <v>55</v>
      </c>
      <c r="P56" s="37">
        <f t="shared" si="15"/>
        <v>225528.6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167231</v>
      </c>
      <c r="L58" s="17">
        <v>0.8</v>
      </c>
      <c r="M58" s="36">
        <f t="shared" ref="M58:M75" si="16">K58*L58</f>
        <v>133784.8</v>
      </c>
      <c r="N58" s="36">
        <f t="shared" ref="N58:N75" si="17">M58*J58</f>
        <v>29767.118</v>
      </c>
      <c r="O58" s="17" t="s">
        <v>79</v>
      </c>
      <c r="P58" s="37">
        <f t="shared" ref="P58:P62" si="18">M58</f>
        <v>133784.8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21041297</v>
      </c>
      <c r="L59" s="38">
        <v>0.8</v>
      </c>
      <c r="M59" s="40">
        <f t="shared" si="16"/>
        <v>16833037.6</v>
      </c>
      <c r="N59" s="40">
        <f t="shared" si="17"/>
        <v>2861616.392</v>
      </c>
      <c r="O59" s="18" t="s">
        <v>205</v>
      </c>
      <c r="P59" s="39">
        <f t="shared" si="18"/>
        <v>16833037.6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200</v>
      </c>
      <c r="L62" s="17">
        <v>0.6</v>
      </c>
      <c r="M62" s="36">
        <f t="shared" si="16"/>
        <v>120</v>
      </c>
      <c r="N62" s="36">
        <f t="shared" si="17"/>
        <v>4042.8</v>
      </c>
      <c r="O62" s="17" t="s">
        <v>43</v>
      </c>
      <c r="P62" s="37">
        <f t="shared" si="18"/>
        <v>120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100416.6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167361</v>
      </c>
      <c r="L64" s="17">
        <v>0.6</v>
      </c>
      <c r="M64" s="36">
        <f t="shared" si="16"/>
        <v>100416.6</v>
      </c>
      <c r="N64" s="36">
        <f t="shared" si="17"/>
        <v>255459.8304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2118400</v>
      </c>
      <c r="L66" s="38">
        <v>0.7</v>
      </c>
      <c r="M66" s="36">
        <f t="shared" si="16"/>
        <v>1482880</v>
      </c>
      <c r="N66" s="36">
        <f t="shared" si="17"/>
        <v>171569.216</v>
      </c>
      <c r="O66" s="18" t="s">
        <v>221</v>
      </c>
      <c r="P66" s="39">
        <f t="shared" ref="P66:P75" si="19">M66</f>
        <v>1482880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156527</v>
      </c>
      <c r="L67" s="38">
        <v>0.6</v>
      </c>
      <c r="M67" s="36">
        <f t="shared" si="16"/>
        <v>93916.2</v>
      </c>
      <c r="N67" s="36">
        <f t="shared" si="17"/>
        <v>57691.38</v>
      </c>
      <c r="O67" s="18" t="s">
        <v>226</v>
      </c>
      <c r="P67" s="39">
        <f t="shared" si="19"/>
        <v>93916.2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2600</v>
      </c>
      <c r="L68" s="38">
        <v>0.6</v>
      </c>
      <c r="M68" s="36">
        <f t="shared" si="16"/>
        <v>1560</v>
      </c>
      <c r="N68" s="36">
        <f t="shared" si="17"/>
        <v>59280</v>
      </c>
      <c r="O68" s="18" t="s">
        <v>232</v>
      </c>
      <c r="P68" s="39">
        <f t="shared" si="19"/>
        <v>1560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3100</v>
      </c>
      <c r="L69" s="38">
        <v>0.8</v>
      </c>
      <c r="M69" s="36">
        <f t="shared" si="16"/>
        <v>2480</v>
      </c>
      <c r="N69" s="36">
        <f t="shared" si="17"/>
        <v>69440</v>
      </c>
      <c r="O69" s="18" t="s">
        <v>236</v>
      </c>
      <c r="P69" s="39">
        <f t="shared" si="19"/>
        <v>2480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193571</v>
      </c>
      <c r="L70" s="17">
        <v>0.5</v>
      </c>
      <c r="M70" s="36">
        <f t="shared" si="16"/>
        <v>96785.5</v>
      </c>
      <c r="N70" s="36">
        <f t="shared" si="17"/>
        <v>16977.7897916667</v>
      </c>
      <c r="O70" s="17" t="s">
        <v>241</v>
      </c>
      <c r="P70" s="37">
        <f t="shared" si="19"/>
        <v>96785.5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5240</v>
      </c>
      <c r="L71" s="17">
        <v>0.5</v>
      </c>
      <c r="M71" s="36">
        <f t="shared" si="16"/>
        <v>2620</v>
      </c>
      <c r="N71" s="36">
        <f t="shared" si="17"/>
        <v>122703.333333333</v>
      </c>
      <c r="O71" s="17" t="s">
        <v>246</v>
      </c>
      <c r="P71" s="37">
        <f t="shared" si="19"/>
        <v>2620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59642</v>
      </c>
      <c r="L72" s="17">
        <v>0.5</v>
      </c>
      <c r="M72" s="36">
        <f t="shared" si="16"/>
        <v>29821</v>
      </c>
      <c r="N72" s="36">
        <f t="shared" si="17"/>
        <v>1051786.67</v>
      </c>
      <c r="O72" s="17" t="s">
        <v>252</v>
      </c>
      <c r="P72" s="37">
        <f t="shared" si="19"/>
        <v>29821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124245</v>
      </c>
      <c r="L73" s="17">
        <v>0.5</v>
      </c>
      <c r="M73" s="36">
        <f t="shared" si="16"/>
        <v>62122.5</v>
      </c>
      <c r="N73" s="36">
        <f t="shared" si="17"/>
        <v>534253.5</v>
      </c>
      <c r="O73" s="17" t="s">
        <v>258</v>
      </c>
      <c r="P73" s="37">
        <f t="shared" si="19"/>
        <v>62122.5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28271</v>
      </c>
      <c r="L74" s="17">
        <v>0.5</v>
      </c>
      <c r="M74" s="36">
        <f t="shared" si="16"/>
        <v>14135.5</v>
      </c>
      <c r="N74" s="36">
        <f t="shared" si="17"/>
        <v>4099.295</v>
      </c>
      <c r="O74" s="17" t="s">
        <v>221</v>
      </c>
      <c r="P74" s="37">
        <f t="shared" si="19"/>
        <v>14135.5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3152540</v>
      </c>
      <c r="L75" s="17">
        <v>0.7</v>
      </c>
      <c r="M75" s="40">
        <f t="shared" si="16"/>
        <v>2206778</v>
      </c>
      <c r="N75" s="40">
        <f t="shared" si="17"/>
        <v>1581156.437</v>
      </c>
      <c r="O75" s="17" t="s">
        <v>33</v>
      </c>
      <c r="P75" s="37">
        <f t="shared" si="19"/>
        <v>2206778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1929118</v>
      </c>
      <c r="L77" s="17">
        <v>0.6</v>
      </c>
      <c r="M77" s="40">
        <f>K77*L77</f>
        <v>1157470.8</v>
      </c>
      <c r="N77" s="40">
        <f>M77*J77</f>
        <v>716474.4252</v>
      </c>
      <c r="O77" s="17" t="s">
        <v>221</v>
      </c>
      <c r="P77" s="37">
        <f>M77</f>
        <v>1157470.8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328887</v>
      </c>
      <c r="L79" s="17">
        <v>0.7</v>
      </c>
      <c r="M79" s="36">
        <f>K79*L79</f>
        <v>230220.9</v>
      </c>
      <c r="N79" s="36">
        <f>M79*J79</f>
        <v>109354.9275</v>
      </c>
      <c r="O79" s="17" t="s">
        <v>274</v>
      </c>
      <c r="P79" s="37">
        <f>M79</f>
        <v>230220.9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K44" sqref="K44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276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44751</v>
      </c>
      <c r="L3" s="17">
        <v>0.8</v>
      </c>
      <c r="M3" s="36">
        <f t="shared" ref="M3:M7" si="0">K3*L3</f>
        <v>35800.8</v>
      </c>
      <c r="N3" s="36">
        <f t="shared" ref="N3:N7" si="1">M3*J3</f>
        <v>51834.4439999999</v>
      </c>
      <c r="O3" s="17" t="s">
        <v>22</v>
      </c>
      <c r="P3" s="37">
        <f t="shared" ref="P3:P7" si="2">M3</f>
        <v>35800.8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420</v>
      </c>
      <c r="L4" s="17">
        <v>0.8</v>
      </c>
      <c r="M4" s="36">
        <f t="shared" si="0"/>
        <v>336</v>
      </c>
      <c r="N4" s="36">
        <f t="shared" si="1"/>
        <v>1189.44</v>
      </c>
      <c r="O4" s="17" t="s">
        <v>27</v>
      </c>
      <c r="P4" s="37">
        <f t="shared" si="2"/>
        <v>336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124</v>
      </c>
      <c r="L5" s="38">
        <v>0.6</v>
      </c>
      <c r="M5" s="36">
        <f t="shared" si="0"/>
        <v>74.4</v>
      </c>
      <c r="N5" s="36">
        <f t="shared" si="1"/>
        <v>19344</v>
      </c>
      <c r="O5" s="18" t="s">
        <v>33</v>
      </c>
      <c r="P5" s="39">
        <f t="shared" si="2"/>
        <v>74.4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141874.333333333</v>
      </c>
      <c r="L6" s="17">
        <v>0.8</v>
      </c>
      <c r="M6" s="36">
        <f t="shared" si="0"/>
        <v>113499.466666666</v>
      </c>
      <c r="N6" s="36">
        <f t="shared" si="1"/>
        <v>112730.192503703</v>
      </c>
      <c r="O6" s="17" t="s">
        <v>38</v>
      </c>
      <c r="P6" s="37">
        <f t="shared" si="2"/>
        <v>113499.466666666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541195</v>
      </c>
      <c r="L7" s="38">
        <v>0.7</v>
      </c>
      <c r="M7" s="40">
        <f t="shared" si="0"/>
        <v>378836.5</v>
      </c>
      <c r="N7" s="40">
        <f t="shared" si="1"/>
        <v>28412.7375</v>
      </c>
      <c r="O7" s="18" t="s">
        <v>43</v>
      </c>
      <c r="P7" s="39">
        <f t="shared" si="2"/>
        <v>378836.5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21332</v>
      </c>
      <c r="L9" s="17">
        <v>0.8</v>
      </c>
      <c r="M9" s="36">
        <f t="shared" ref="M9:M12" si="3">K9*L9</f>
        <v>17065.6</v>
      </c>
      <c r="N9" s="36">
        <f t="shared" ref="N9:N12" si="4">M9*J9</f>
        <v>16102.6125714286</v>
      </c>
      <c r="O9" s="17" t="s">
        <v>49</v>
      </c>
      <c r="P9" s="37">
        <f>M9</f>
        <v>17065.6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2230654</v>
      </c>
      <c r="L10" s="17">
        <v>0.6</v>
      </c>
      <c r="M10" s="40">
        <f t="shared" si="3"/>
        <v>1338392.4</v>
      </c>
      <c r="N10" s="40">
        <f t="shared" si="4"/>
        <v>161563.082571429</v>
      </c>
      <c r="O10" s="17" t="s">
        <v>55</v>
      </c>
      <c r="P10" s="37">
        <f>M10/2+M12</f>
        <v>3161071.8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4153126</v>
      </c>
      <c r="L12" s="17">
        <v>0.6</v>
      </c>
      <c r="M12" s="40">
        <f t="shared" si="3"/>
        <v>2491875.6</v>
      </c>
      <c r="N12" s="40">
        <f t="shared" si="4"/>
        <v>499265.075571429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782548</v>
      </c>
      <c r="L14" s="17">
        <v>0.8</v>
      </c>
      <c r="M14" s="36">
        <f t="shared" ref="M14:M20" si="5">K14*L14</f>
        <v>626038.4</v>
      </c>
      <c r="N14" s="36">
        <f t="shared" ref="N14:N20" si="6">M14*J14</f>
        <v>167778.2912</v>
      </c>
      <c r="O14" s="17" t="s">
        <v>64</v>
      </c>
      <c r="P14" s="37">
        <f t="shared" ref="P14:P20" si="7">M14</f>
        <v>626038.4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96825</v>
      </c>
      <c r="L15" s="38">
        <v>0.8</v>
      </c>
      <c r="M15" s="36">
        <f t="shared" si="5"/>
        <v>77460</v>
      </c>
      <c r="N15" s="36">
        <f t="shared" si="6"/>
        <v>10069.8</v>
      </c>
      <c r="O15" s="18" t="s">
        <v>70</v>
      </c>
      <c r="P15" s="39">
        <f t="shared" si="7"/>
        <v>77460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187983</v>
      </c>
      <c r="L16" s="38">
        <v>0.6</v>
      </c>
      <c r="M16" s="36">
        <f t="shared" si="5"/>
        <v>112789.8</v>
      </c>
      <c r="N16" s="36">
        <f t="shared" si="6"/>
        <v>53246.18475</v>
      </c>
      <c r="O16" s="18" t="s">
        <v>49</v>
      </c>
      <c r="P16" s="39">
        <f t="shared" si="7"/>
        <v>112789.8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2344573</v>
      </c>
      <c r="L17" s="38">
        <v>0.7</v>
      </c>
      <c r="M17" s="36">
        <f t="shared" si="5"/>
        <v>1641201.1</v>
      </c>
      <c r="N17" s="36">
        <f t="shared" si="6"/>
        <v>260950.9749</v>
      </c>
      <c r="O17" s="18" t="s">
        <v>79</v>
      </c>
      <c r="P17" s="39">
        <f t="shared" si="7"/>
        <v>1641201.1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11945608</v>
      </c>
      <c r="L18" s="17">
        <v>0.8</v>
      </c>
      <c r="M18" s="36">
        <f t="shared" si="5"/>
        <v>9556486.4</v>
      </c>
      <c r="N18" s="36">
        <f t="shared" si="6"/>
        <v>817079.5872</v>
      </c>
      <c r="O18" s="17" t="s">
        <v>85</v>
      </c>
      <c r="P18" s="37">
        <f t="shared" si="7"/>
        <v>9556486.4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7291936.5</v>
      </c>
      <c r="L19" s="17">
        <v>0.8</v>
      </c>
      <c r="M19" s="36">
        <f t="shared" si="5"/>
        <v>5833549.2</v>
      </c>
      <c r="N19" s="36">
        <f t="shared" si="6"/>
        <v>330567.788</v>
      </c>
      <c r="O19" s="17" t="s">
        <v>85</v>
      </c>
      <c r="P19" s="37">
        <f t="shared" si="7"/>
        <v>5833549.2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97757</v>
      </c>
      <c r="L20" s="38">
        <v>0.7</v>
      </c>
      <c r="M20" s="40">
        <f t="shared" si="5"/>
        <v>68429.9</v>
      </c>
      <c r="N20" s="40">
        <f t="shared" si="6"/>
        <v>70482.797</v>
      </c>
      <c r="O20" s="18" t="s">
        <v>92</v>
      </c>
      <c r="P20" s="39">
        <f t="shared" si="7"/>
        <v>68429.9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750</v>
      </c>
      <c r="L22" s="38">
        <v>0.6</v>
      </c>
      <c r="M22" s="36">
        <f t="shared" ref="M22:M38" si="8">K22*L22</f>
        <v>450</v>
      </c>
      <c r="N22" s="36">
        <f t="shared" ref="N22:N39" si="9">M22*J22</f>
        <v>1108.92857142857</v>
      </c>
      <c r="O22" s="18" t="s">
        <v>22</v>
      </c>
      <c r="P22" s="39">
        <f t="shared" ref="P22:P24" si="10">M22</f>
        <v>450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449056</v>
      </c>
      <c r="L23" s="17">
        <v>0.8</v>
      </c>
      <c r="M23" s="36">
        <f t="shared" si="8"/>
        <v>359244.8</v>
      </c>
      <c r="N23" s="36">
        <f t="shared" si="9"/>
        <v>125735.68</v>
      </c>
      <c r="O23" s="17" t="s">
        <v>49</v>
      </c>
      <c r="P23" s="37">
        <f t="shared" si="10"/>
        <v>359244.8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63208</v>
      </c>
      <c r="L24" s="38">
        <v>0.6</v>
      </c>
      <c r="M24" s="36">
        <f t="shared" si="8"/>
        <v>37924.8</v>
      </c>
      <c r="N24" s="36">
        <f t="shared" si="9"/>
        <v>53907.3942857142</v>
      </c>
      <c r="O24" s="18" t="s">
        <v>55</v>
      </c>
      <c r="P24" s="39">
        <f t="shared" si="10"/>
        <v>37924.8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0</v>
      </c>
      <c r="L25" s="38">
        <v>0.5</v>
      </c>
      <c r="M25" s="36">
        <f t="shared" si="8"/>
        <v>0</v>
      </c>
      <c r="N25" s="36">
        <f t="shared" si="9"/>
        <v>0</v>
      </c>
      <c r="O25" s="18" t="s">
        <v>107</v>
      </c>
      <c r="P25" s="39">
        <f>K25/2+K26+K27*2</f>
        <v>574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0</v>
      </c>
      <c r="L26" s="38">
        <v>0.5</v>
      </c>
      <c r="M26" s="36">
        <f t="shared" si="8"/>
        <v>0</v>
      </c>
      <c r="N26" s="36">
        <f t="shared" si="9"/>
        <v>0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287</v>
      </c>
      <c r="L27" s="38">
        <v>0.5</v>
      </c>
      <c r="M27" s="36">
        <f t="shared" si="8"/>
        <v>143.5</v>
      </c>
      <c r="N27" s="36">
        <f t="shared" si="9"/>
        <v>908.355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5671584</v>
      </c>
      <c r="L28" s="17">
        <v>0.6</v>
      </c>
      <c r="M28" s="36">
        <f t="shared" si="8"/>
        <v>3402950.4</v>
      </c>
      <c r="N28" s="36">
        <f t="shared" si="9"/>
        <v>600478.955999999</v>
      </c>
      <c r="O28" s="17" t="s">
        <v>114</v>
      </c>
      <c r="P28" s="37">
        <f>M28</f>
        <v>3402950.4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71880</v>
      </c>
      <c r="L29" s="38">
        <v>0.6</v>
      </c>
      <c r="M29" s="36">
        <f t="shared" si="8"/>
        <v>43128</v>
      </c>
      <c r="N29" s="36">
        <f t="shared" si="9"/>
        <v>39720.888</v>
      </c>
      <c r="O29" s="18" t="s">
        <v>85</v>
      </c>
      <c r="P29" s="39">
        <f>M29*0.15/0.5+M30</f>
        <v>234183.6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368742</v>
      </c>
      <c r="L30" s="38">
        <v>0.6</v>
      </c>
      <c r="M30" s="36">
        <f t="shared" si="8"/>
        <v>221245.2</v>
      </c>
      <c r="N30" s="36">
        <f t="shared" si="9"/>
        <v>497801.7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1292499</v>
      </c>
      <c r="L31" s="17">
        <v>0.8</v>
      </c>
      <c r="M31" s="36">
        <f t="shared" si="8"/>
        <v>1033999.2</v>
      </c>
      <c r="N31" s="36">
        <f t="shared" si="9"/>
        <v>23781.9816</v>
      </c>
      <c r="O31" s="17" t="s">
        <v>122</v>
      </c>
      <c r="P31" s="37">
        <f t="shared" ref="P31:P38" si="11">M31</f>
        <v>1033999.2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0</v>
      </c>
      <c r="L32" s="17">
        <v>0.7</v>
      </c>
      <c r="M32" s="36">
        <f t="shared" si="8"/>
        <v>0</v>
      </c>
      <c r="N32" s="36">
        <f t="shared" si="9"/>
        <v>0</v>
      </c>
      <c r="O32" s="17" t="s">
        <v>127</v>
      </c>
      <c r="P32" s="37">
        <f>M32/4+M33+M34*2</f>
        <v>908831.7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1171371</v>
      </c>
      <c r="L33" s="17">
        <v>0.7</v>
      </c>
      <c r="M33" s="36">
        <f t="shared" si="8"/>
        <v>819959.7</v>
      </c>
      <c r="N33" s="36">
        <f t="shared" si="9"/>
        <v>928194.3804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63480</v>
      </c>
      <c r="L34" s="17">
        <v>0.7</v>
      </c>
      <c r="M34" s="36">
        <f t="shared" si="8"/>
        <v>44436</v>
      </c>
      <c r="N34" s="36">
        <f t="shared" si="9"/>
        <v>87511.1475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246982</v>
      </c>
      <c r="L35" s="38">
        <v>0.6</v>
      </c>
      <c r="M35" s="36">
        <f t="shared" si="8"/>
        <v>148189.2</v>
      </c>
      <c r="N35" s="36">
        <f t="shared" si="9"/>
        <v>424216.2832</v>
      </c>
      <c r="O35" s="18" t="s">
        <v>27</v>
      </c>
      <c r="P35" s="39">
        <f t="shared" si="11"/>
        <v>148189.2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3080460</v>
      </c>
      <c r="L36" s="38">
        <v>0.6</v>
      </c>
      <c r="M36" s="36">
        <f t="shared" si="8"/>
        <v>1848276</v>
      </c>
      <c r="N36" s="36">
        <f t="shared" si="9"/>
        <v>29202.7608</v>
      </c>
      <c r="O36" s="18" t="s">
        <v>122</v>
      </c>
      <c r="P36" s="39">
        <f t="shared" si="11"/>
        <v>1848276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18669</v>
      </c>
      <c r="L37" s="38">
        <v>0.8</v>
      </c>
      <c r="M37" s="36">
        <f t="shared" si="8"/>
        <v>14935.2</v>
      </c>
      <c r="N37" s="36">
        <f t="shared" si="9"/>
        <v>2459.3296</v>
      </c>
      <c r="O37" s="18" t="s">
        <v>79</v>
      </c>
      <c r="P37" s="39">
        <f t="shared" si="11"/>
        <v>14935.2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86114</v>
      </c>
      <c r="L38" s="43">
        <v>0.8</v>
      </c>
      <c r="M38" s="36">
        <f t="shared" si="8"/>
        <v>68891.2</v>
      </c>
      <c r="N38" s="36">
        <f t="shared" si="9"/>
        <v>9552.91306666669</v>
      </c>
      <c r="O38" s="44" t="s">
        <v>140</v>
      </c>
      <c r="P38" s="45">
        <f t="shared" si="11"/>
        <v>68891.2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331878</v>
      </c>
      <c r="L39" s="46">
        <v>0.8</v>
      </c>
      <c r="M39" s="40">
        <f t="shared" ref="M39:M56" si="12">K39*L39</f>
        <v>265502.4</v>
      </c>
      <c r="N39" s="40">
        <f t="shared" si="9"/>
        <v>186041.324571429</v>
      </c>
      <c r="O39" s="17" t="s">
        <v>49</v>
      </c>
      <c r="P39" s="37">
        <f t="shared" ref="P39:P44" si="13">M39</f>
        <v>265502.4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17280</v>
      </c>
      <c r="L41" s="38">
        <v>0.7</v>
      </c>
      <c r="M41" s="40">
        <f t="shared" si="12"/>
        <v>12096</v>
      </c>
      <c r="N41" s="40">
        <f t="shared" ref="N41:N56" si="14">M41*J41</f>
        <v>19305.216</v>
      </c>
      <c r="O41" s="18" t="s">
        <v>149</v>
      </c>
      <c r="P41" s="39">
        <f t="shared" si="13"/>
        <v>12096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340353.5</v>
      </c>
      <c r="L44" s="38">
        <v>0.8</v>
      </c>
      <c r="M44" s="36">
        <f t="shared" si="12"/>
        <v>272282.8</v>
      </c>
      <c r="N44" s="36">
        <f t="shared" si="14"/>
        <v>103467.464</v>
      </c>
      <c r="O44" s="18" t="s">
        <v>155</v>
      </c>
      <c r="P44" s="39">
        <f t="shared" si="13"/>
        <v>272282.8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350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500</v>
      </c>
      <c r="L46" s="17">
        <v>0.7</v>
      </c>
      <c r="M46" s="36">
        <f t="shared" si="12"/>
        <v>350</v>
      </c>
      <c r="N46" s="36">
        <f t="shared" si="14"/>
        <v>909.500000000001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4591966</v>
      </c>
      <c r="L47" s="38">
        <v>0.8</v>
      </c>
      <c r="M47" s="36">
        <f t="shared" si="12"/>
        <v>3673572.8</v>
      </c>
      <c r="N47" s="36">
        <f t="shared" si="14"/>
        <v>287763.202666667</v>
      </c>
      <c r="O47" s="18" t="s">
        <v>55</v>
      </c>
      <c r="P47" s="39">
        <f t="shared" ref="P47:P56" si="15">M47</f>
        <v>3673572.8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293697</v>
      </c>
      <c r="L48" s="17">
        <v>0.8</v>
      </c>
      <c r="M48" s="36">
        <f t="shared" si="12"/>
        <v>234957.6</v>
      </c>
      <c r="N48" s="36">
        <f t="shared" si="14"/>
        <v>91633.464</v>
      </c>
      <c r="O48" s="17" t="s">
        <v>70</v>
      </c>
      <c r="P48" s="37">
        <f t="shared" si="15"/>
        <v>234957.6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607520</v>
      </c>
      <c r="L49" s="38">
        <v>0.6</v>
      </c>
      <c r="M49" s="36">
        <f t="shared" si="12"/>
        <v>364512</v>
      </c>
      <c r="N49" s="36">
        <f t="shared" si="14"/>
        <v>506671.68</v>
      </c>
      <c r="O49" s="18" t="s">
        <v>107</v>
      </c>
      <c r="P49" s="39">
        <f t="shared" si="15"/>
        <v>364512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575128</v>
      </c>
      <c r="L50" s="17">
        <v>0.8</v>
      </c>
      <c r="M50" s="36">
        <f t="shared" si="12"/>
        <v>460102.4</v>
      </c>
      <c r="N50" s="36">
        <f t="shared" si="14"/>
        <v>231584.874666666</v>
      </c>
      <c r="O50" s="17" t="s">
        <v>175</v>
      </c>
      <c r="P50" s="37">
        <f t="shared" si="15"/>
        <v>460102.4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2377993</v>
      </c>
      <c r="L51" s="17">
        <v>0.8</v>
      </c>
      <c r="M51" s="36">
        <f t="shared" si="12"/>
        <v>1902394.4</v>
      </c>
      <c r="N51" s="36">
        <f t="shared" si="14"/>
        <v>227716.60968</v>
      </c>
      <c r="O51" s="17" t="s">
        <v>85</v>
      </c>
      <c r="P51" s="37">
        <f t="shared" si="15"/>
        <v>1902394.4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1232217</v>
      </c>
      <c r="L52" s="38">
        <v>0.8</v>
      </c>
      <c r="M52" s="36">
        <f t="shared" si="12"/>
        <v>985773.6</v>
      </c>
      <c r="N52" s="36">
        <f t="shared" si="14"/>
        <v>621037.368</v>
      </c>
      <c r="O52" s="18" t="s">
        <v>184</v>
      </c>
      <c r="P52" s="39">
        <f t="shared" si="15"/>
        <v>985773.6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0</v>
      </c>
      <c r="L53" s="17">
        <v>0.8</v>
      </c>
      <c r="M53" s="36">
        <f t="shared" si="12"/>
        <v>0</v>
      </c>
      <c r="N53" s="36">
        <f t="shared" si="14"/>
        <v>0</v>
      </c>
      <c r="O53" s="17" t="s">
        <v>49</v>
      </c>
      <c r="P53" s="37">
        <f t="shared" si="15"/>
        <v>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105980</v>
      </c>
      <c r="L54" s="17">
        <v>0.8</v>
      </c>
      <c r="M54" s="36">
        <f t="shared" si="12"/>
        <v>84784</v>
      </c>
      <c r="N54" s="36">
        <f t="shared" si="14"/>
        <v>99875.552</v>
      </c>
      <c r="O54" s="17" t="s">
        <v>107</v>
      </c>
      <c r="P54" s="37">
        <f t="shared" si="15"/>
        <v>84784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1156724</v>
      </c>
      <c r="L55" s="17">
        <v>0.8</v>
      </c>
      <c r="M55" s="36">
        <f t="shared" si="12"/>
        <v>925379.2</v>
      </c>
      <c r="N55" s="36">
        <f t="shared" si="14"/>
        <v>75603.48064</v>
      </c>
      <c r="O55" s="17" t="s">
        <v>79</v>
      </c>
      <c r="P55" s="37">
        <f t="shared" si="15"/>
        <v>925379.2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36996</v>
      </c>
      <c r="L56" s="17">
        <v>0.6</v>
      </c>
      <c r="M56" s="40">
        <f t="shared" si="12"/>
        <v>22197.6</v>
      </c>
      <c r="N56" s="40">
        <f t="shared" si="14"/>
        <v>55604.988</v>
      </c>
      <c r="O56" s="17" t="s">
        <v>55</v>
      </c>
      <c r="P56" s="37">
        <f t="shared" si="15"/>
        <v>22197.6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67268</v>
      </c>
      <c r="L58" s="17">
        <v>0.8</v>
      </c>
      <c r="M58" s="36">
        <f t="shared" ref="M58:M75" si="16">K58*L58</f>
        <v>53814.4</v>
      </c>
      <c r="N58" s="36">
        <f t="shared" ref="N58:N75" si="17">M58*J58</f>
        <v>11973.704</v>
      </c>
      <c r="O58" s="17" t="s">
        <v>79</v>
      </c>
      <c r="P58" s="37">
        <f t="shared" ref="P58:P62" si="18">M58</f>
        <v>53814.4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5976881.5</v>
      </c>
      <c r="L59" s="38">
        <v>0.8</v>
      </c>
      <c r="M59" s="40">
        <f t="shared" si="16"/>
        <v>4781505.2</v>
      </c>
      <c r="N59" s="40">
        <f t="shared" si="17"/>
        <v>812855.884</v>
      </c>
      <c r="O59" s="18" t="s">
        <v>205</v>
      </c>
      <c r="P59" s="39">
        <f t="shared" si="18"/>
        <v>4781505.2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27</v>
      </c>
      <c r="L62" s="17">
        <v>0.6</v>
      </c>
      <c r="M62" s="36">
        <f t="shared" si="16"/>
        <v>16.2</v>
      </c>
      <c r="N62" s="36">
        <f t="shared" si="17"/>
        <v>545.778</v>
      </c>
      <c r="O62" s="17" t="s">
        <v>43</v>
      </c>
      <c r="P62" s="37">
        <f t="shared" si="18"/>
        <v>16.2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2860.2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4767</v>
      </c>
      <c r="L64" s="17">
        <v>0.6</v>
      </c>
      <c r="M64" s="36">
        <f t="shared" si="16"/>
        <v>2860.2</v>
      </c>
      <c r="N64" s="36">
        <f t="shared" si="17"/>
        <v>7276.3488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814730</v>
      </c>
      <c r="L66" s="38">
        <v>0.7</v>
      </c>
      <c r="M66" s="36">
        <f t="shared" si="16"/>
        <v>570311</v>
      </c>
      <c r="N66" s="36">
        <f t="shared" si="17"/>
        <v>65984.9827</v>
      </c>
      <c r="O66" s="18" t="s">
        <v>221</v>
      </c>
      <c r="P66" s="39">
        <f t="shared" ref="P66:P75" si="19">M66</f>
        <v>570311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113984</v>
      </c>
      <c r="L67" s="38">
        <v>0.6</v>
      </c>
      <c r="M67" s="36">
        <f t="shared" si="16"/>
        <v>68390.4</v>
      </c>
      <c r="N67" s="36">
        <f t="shared" si="17"/>
        <v>42011.2457142857</v>
      </c>
      <c r="O67" s="18" t="s">
        <v>226</v>
      </c>
      <c r="P67" s="39">
        <f t="shared" si="19"/>
        <v>68390.4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1480</v>
      </c>
      <c r="L68" s="38">
        <v>0.6</v>
      </c>
      <c r="M68" s="36">
        <f t="shared" si="16"/>
        <v>888</v>
      </c>
      <c r="N68" s="36">
        <f t="shared" si="17"/>
        <v>33744</v>
      </c>
      <c r="O68" s="18" t="s">
        <v>232</v>
      </c>
      <c r="P68" s="39">
        <f t="shared" si="19"/>
        <v>888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20</v>
      </c>
      <c r="L69" s="38">
        <v>0.8</v>
      </c>
      <c r="M69" s="36">
        <f t="shared" si="16"/>
        <v>16</v>
      </c>
      <c r="N69" s="36">
        <f t="shared" si="17"/>
        <v>448</v>
      </c>
      <c r="O69" s="18" t="s">
        <v>236</v>
      </c>
      <c r="P69" s="39">
        <f t="shared" si="19"/>
        <v>16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83838</v>
      </c>
      <c r="L70" s="17">
        <v>0.5</v>
      </c>
      <c r="M70" s="36">
        <f t="shared" si="16"/>
        <v>41919</v>
      </c>
      <c r="N70" s="36">
        <f t="shared" si="17"/>
        <v>7353.29125000001</v>
      </c>
      <c r="O70" s="17" t="s">
        <v>241</v>
      </c>
      <c r="P70" s="37">
        <f t="shared" si="19"/>
        <v>41919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15</v>
      </c>
      <c r="L71" s="17">
        <v>0.5</v>
      </c>
      <c r="M71" s="36">
        <f t="shared" si="16"/>
        <v>7.5</v>
      </c>
      <c r="N71" s="36">
        <f t="shared" si="17"/>
        <v>351.25</v>
      </c>
      <c r="O71" s="17" t="s">
        <v>246</v>
      </c>
      <c r="P71" s="37">
        <f t="shared" si="19"/>
        <v>7.5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15368</v>
      </c>
      <c r="L72" s="17">
        <v>0.5</v>
      </c>
      <c r="M72" s="36">
        <f t="shared" si="16"/>
        <v>7684</v>
      </c>
      <c r="N72" s="36">
        <f t="shared" si="17"/>
        <v>271014.68</v>
      </c>
      <c r="O72" s="17" t="s">
        <v>252</v>
      </c>
      <c r="P72" s="37">
        <f t="shared" si="19"/>
        <v>7684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30461</v>
      </c>
      <c r="L73" s="17">
        <v>0.5</v>
      </c>
      <c r="M73" s="36">
        <f t="shared" si="16"/>
        <v>15230.5</v>
      </c>
      <c r="N73" s="36">
        <f t="shared" si="17"/>
        <v>130982.3</v>
      </c>
      <c r="O73" s="17" t="s">
        <v>258</v>
      </c>
      <c r="P73" s="37">
        <f t="shared" si="19"/>
        <v>15230.5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92310</v>
      </c>
      <c r="L74" s="17">
        <v>0.5</v>
      </c>
      <c r="M74" s="36">
        <f t="shared" si="16"/>
        <v>46155</v>
      </c>
      <c r="N74" s="36">
        <f t="shared" si="17"/>
        <v>13384.95</v>
      </c>
      <c r="O74" s="17" t="s">
        <v>221</v>
      </c>
      <c r="P74" s="37">
        <f t="shared" si="19"/>
        <v>46155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11129</v>
      </c>
      <c r="L75" s="17">
        <v>0.7</v>
      </c>
      <c r="M75" s="40">
        <f t="shared" si="16"/>
        <v>7790.3</v>
      </c>
      <c r="N75" s="40">
        <f t="shared" si="17"/>
        <v>5581.74995</v>
      </c>
      <c r="O75" s="17" t="s">
        <v>33</v>
      </c>
      <c r="P75" s="37">
        <f t="shared" si="19"/>
        <v>7790.3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266334</v>
      </c>
      <c r="L77" s="17">
        <v>0.6</v>
      </c>
      <c r="M77" s="40">
        <f>K77*L77</f>
        <v>159800.4</v>
      </c>
      <c r="N77" s="40">
        <f>M77*J77</f>
        <v>98916.4476</v>
      </c>
      <c r="O77" s="17" t="s">
        <v>221</v>
      </c>
      <c r="P77" s="37">
        <f>M77</f>
        <v>159800.4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293797</v>
      </c>
      <c r="L79" s="17">
        <v>0.7</v>
      </c>
      <c r="M79" s="36">
        <f>K79*L79</f>
        <v>205657.9</v>
      </c>
      <c r="N79" s="36">
        <f>M79*J79</f>
        <v>97687.5025</v>
      </c>
      <c r="O79" s="17" t="s">
        <v>274</v>
      </c>
      <c r="P79" s="37">
        <f>M79</f>
        <v>205657.9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277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17242</v>
      </c>
      <c r="L3" s="17">
        <v>0.8</v>
      </c>
      <c r="M3" s="36">
        <f t="shared" ref="M3:M7" si="0">K3*L3</f>
        <v>13793.6</v>
      </c>
      <c r="N3" s="36">
        <f t="shared" ref="N3:N7" si="1">M3*J3</f>
        <v>19971.1622857142</v>
      </c>
      <c r="O3" s="17" t="s">
        <v>22</v>
      </c>
      <c r="P3" s="37">
        <f t="shared" ref="P3:P7" si="2">M3</f>
        <v>13793.6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980</v>
      </c>
      <c r="L4" s="17">
        <v>0.8</v>
      </c>
      <c r="M4" s="36">
        <f t="shared" si="0"/>
        <v>784</v>
      </c>
      <c r="N4" s="36">
        <f t="shared" si="1"/>
        <v>2775.36</v>
      </c>
      <c r="O4" s="17" t="s">
        <v>27</v>
      </c>
      <c r="P4" s="37">
        <f t="shared" si="2"/>
        <v>784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0</v>
      </c>
      <c r="L5" s="38">
        <v>0.6</v>
      </c>
      <c r="M5" s="36">
        <f t="shared" si="0"/>
        <v>0</v>
      </c>
      <c r="N5" s="36">
        <f t="shared" si="1"/>
        <v>0</v>
      </c>
      <c r="O5" s="18" t="s">
        <v>33</v>
      </c>
      <c r="P5" s="39">
        <f t="shared" si="2"/>
        <v>0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801612.666666667</v>
      </c>
      <c r="L6" s="17">
        <v>0.8</v>
      </c>
      <c r="M6" s="36">
        <f t="shared" si="0"/>
        <v>641290.133333334</v>
      </c>
      <c r="N6" s="36">
        <f t="shared" si="1"/>
        <v>636943.611318519</v>
      </c>
      <c r="O6" s="17" t="s">
        <v>38</v>
      </c>
      <c r="P6" s="37">
        <f t="shared" si="2"/>
        <v>641290.133333334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404028</v>
      </c>
      <c r="L7" s="38">
        <v>0.7</v>
      </c>
      <c r="M7" s="40">
        <f t="shared" si="0"/>
        <v>282819.6</v>
      </c>
      <c r="N7" s="40">
        <f t="shared" si="1"/>
        <v>21211.47</v>
      </c>
      <c r="O7" s="18" t="s">
        <v>43</v>
      </c>
      <c r="P7" s="39">
        <f t="shared" si="2"/>
        <v>282819.6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62640</v>
      </c>
      <c r="L9" s="17">
        <v>0.8</v>
      </c>
      <c r="M9" s="36">
        <f t="shared" ref="M9:M12" si="3">K9*L9</f>
        <v>50112</v>
      </c>
      <c r="N9" s="36">
        <f t="shared" ref="N9:N12" si="4">M9*J9</f>
        <v>47284.2514285714</v>
      </c>
      <c r="O9" s="17" t="s">
        <v>49</v>
      </c>
      <c r="P9" s="37">
        <f>M9</f>
        <v>50112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720871</v>
      </c>
      <c r="L10" s="17">
        <v>0.6</v>
      </c>
      <c r="M10" s="40">
        <f t="shared" si="3"/>
        <v>432522.6</v>
      </c>
      <c r="N10" s="40">
        <f t="shared" si="4"/>
        <v>52211.6567142858</v>
      </c>
      <c r="O10" s="17" t="s">
        <v>55</v>
      </c>
      <c r="P10" s="37">
        <f>M10/2+M12</f>
        <v>1836935.7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2701124</v>
      </c>
      <c r="L12" s="17">
        <v>0.6</v>
      </c>
      <c r="M12" s="40">
        <f t="shared" si="3"/>
        <v>1620674.4</v>
      </c>
      <c r="N12" s="40">
        <f t="shared" si="4"/>
        <v>324713.692285714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1036708</v>
      </c>
      <c r="L14" s="17">
        <v>0.8</v>
      </c>
      <c r="M14" s="36">
        <f t="shared" ref="M14:M20" si="5">K14*L14</f>
        <v>829366.4</v>
      </c>
      <c r="N14" s="36">
        <f t="shared" ref="N14:N20" si="6">M14*J14</f>
        <v>222270.1952</v>
      </c>
      <c r="O14" s="17" t="s">
        <v>64</v>
      </c>
      <c r="P14" s="37">
        <f t="shared" ref="P14:P20" si="7">M14</f>
        <v>829366.4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228705</v>
      </c>
      <c r="L15" s="38">
        <v>0.8</v>
      </c>
      <c r="M15" s="36">
        <f t="shared" si="5"/>
        <v>182964</v>
      </c>
      <c r="N15" s="36">
        <f t="shared" si="6"/>
        <v>23785.32</v>
      </c>
      <c r="O15" s="18" t="s">
        <v>70</v>
      </c>
      <c r="P15" s="39">
        <f t="shared" si="7"/>
        <v>182964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40380</v>
      </c>
      <c r="L16" s="38">
        <v>0.6</v>
      </c>
      <c r="M16" s="36">
        <f t="shared" si="5"/>
        <v>24228</v>
      </c>
      <c r="N16" s="36">
        <f t="shared" si="6"/>
        <v>11437.635</v>
      </c>
      <c r="O16" s="18" t="s">
        <v>49</v>
      </c>
      <c r="P16" s="39">
        <f t="shared" si="7"/>
        <v>24228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2476242</v>
      </c>
      <c r="L17" s="38">
        <v>0.7</v>
      </c>
      <c r="M17" s="36">
        <f t="shared" si="5"/>
        <v>1733369.4</v>
      </c>
      <c r="N17" s="36">
        <f t="shared" si="6"/>
        <v>275605.7346</v>
      </c>
      <c r="O17" s="18" t="s">
        <v>79</v>
      </c>
      <c r="P17" s="39">
        <f t="shared" si="7"/>
        <v>1733369.4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7654184</v>
      </c>
      <c r="L18" s="17">
        <v>0.8</v>
      </c>
      <c r="M18" s="36">
        <f t="shared" si="5"/>
        <v>6123347.2</v>
      </c>
      <c r="N18" s="36">
        <f t="shared" si="6"/>
        <v>523546.1856</v>
      </c>
      <c r="O18" s="17" t="s">
        <v>85</v>
      </c>
      <c r="P18" s="37">
        <f t="shared" si="7"/>
        <v>6123347.2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9421436</v>
      </c>
      <c r="L19" s="17">
        <v>0.8</v>
      </c>
      <c r="M19" s="36">
        <f t="shared" si="5"/>
        <v>7537148.8</v>
      </c>
      <c r="N19" s="36">
        <f t="shared" si="6"/>
        <v>427105.098666667</v>
      </c>
      <c r="O19" s="17" t="s">
        <v>85</v>
      </c>
      <c r="P19" s="37">
        <f t="shared" si="7"/>
        <v>7537148.8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70572</v>
      </c>
      <c r="L20" s="38">
        <v>0.7</v>
      </c>
      <c r="M20" s="40">
        <f t="shared" si="5"/>
        <v>49400.4</v>
      </c>
      <c r="N20" s="40">
        <f t="shared" si="6"/>
        <v>50882.412</v>
      </c>
      <c r="O20" s="18" t="s">
        <v>92</v>
      </c>
      <c r="P20" s="39">
        <f t="shared" si="7"/>
        <v>49400.4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36010</v>
      </c>
      <c r="L22" s="38">
        <v>0.6</v>
      </c>
      <c r="M22" s="36">
        <f t="shared" ref="M22:M38" si="8">K22*L22</f>
        <v>21606</v>
      </c>
      <c r="N22" s="36">
        <f t="shared" ref="N22:N39" si="9">M22*J22</f>
        <v>53243.3571428571</v>
      </c>
      <c r="O22" s="18" t="s">
        <v>22</v>
      </c>
      <c r="P22" s="39">
        <f t="shared" ref="P22:P24" si="10">M22</f>
        <v>21606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220056</v>
      </c>
      <c r="L23" s="17">
        <v>0.8</v>
      </c>
      <c r="M23" s="36">
        <f t="shared" si="8"/>
        <v>176044.8</v>
      </c>
      <c r="N23" s="36">
        <f t="shared" si="9"/>
        <v>61615.68</v>
      </c>
      <c r="O23" s="17" t="s">
        <v>49</v>
      </c>
      <c r="P23" s="37">
        <f t="shared" si="10"/>
        <v>176044.8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80935</v>
      </c>
      <c r="L24" s="38">
        <v>0.6</v>
      </c>
      <c r="M24" s="36">
        <f t="shared" si="8"/>
        <v>48561</v>
      </c>
      <c r="N24" s="36">
        <f t="shared" si="9"/>
        <v>69025.9928571428</v>
      </c>
      <c r="O24" s="18" t="s">
        <v>55</v>
      </c>
      <c r="P24" s="39">
        <f t="shared" si="10"/>
        <v>48561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3000</v>
      </c>
      <c r="L25" s="38">
        <v>0.5</v>
      </c>
      <c r="M25" s="36">
        <f t="shared" si="8"/>
        <v>1500</v>
      </c>
      <c r="N25" s="36">
        <f t="shared" si="9"/>
        <v>3122.50000000001</v>
      </c>
      <c r="O25" s="18" t="s">
        <v>107</v>
      </c>
      <c r="P25" s="39">
        <f>K25/2+K26+K27*2</f>
        <v>11866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6550</v>
      </c>
      <c r="L26" s="38">
        <v>0.5</v>
      </c>
      <c r="M26" s="36">
        <f t="shared" si="8"/>
        <v>3275</v>
      </c>
      <c r="N26" s="36">
        <f t="shared" si="9"/>
        <v>11818.0714285714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1908</v>
      </c>
      <c r="L27" s="38">
        <v>0.5</v>
      </c>
      <c r="M27" s="36">
        <f t="shared" si="8"/>
        <v>954</v>
      </c>
      <c r="N27" s="36">
        <f t="shared" si="9"/>
        <v>6038.82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4227782</v>
      </c>
      <c r="L28" s="17">
        <v>0.6</v>
      </c>
      <c r="M28" s="36">
        <f t="shared" si="8"/>
        <v>2536669.2</v>
      </c>
      <c r="N28" s="36">
        <f t="shared" si="9"/>
        <v>447616.419249999</v>
      </c>
      <c r="O28" s="17" t="s">
        <v>114</v>
      </c>
      <c r="P28" s="37">
        <f>M28</f>
        <v>2536669.2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66315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110525</v>
      </c>
      <c r="L30" s="38">
        <v>0.6</v>
      </c>
      <c r="M30" s="36">
        <f t="shared" si="8"/>
        <v>66315</v>
      </c>
      <c r="N30" s="36">
        <f t="shared" si="9"/>
        <v>149208.75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1437803</v>
      </c>
      <c r="L31" s="17">
        <v>0.8</v>
      </c>
      <c r="M31" s="36">
        <f t="shared" si="8"/>
        <v>1150242.4</v>
      </c>
      <c r="N31" s="36">
        <f t="shared" si="9"/>
        <v>26455.5752</v>
      </c>
      <c r="O31" s="17" t="s">
        <v>122</v>
      </c>
      <c r="P31" s="37">
        <f t="shared" ref="P31:P38" si="11">M31</f>
        <v>1150242.4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23902</v>
      </c>
      <c r="L32" s="17">
        <v>0.7</v>
      </c>
      <c r="M32" s="36">
        <f t="shared" si="8"/>
        <v>16731.4</v>
      </c>
      <c r="N32" s="36">
        <f t="shared" si="9"/>
        <v>6573.05</v>
      </c>
      <c r="O32" s="17" t="s">
        <v>127</v>
      </c>
      <c r="P32" s="37">
        <f>M32/4+M33+M34*2</f>
        <v>505846.25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716662</v>
      </c>
      <c r="L33" s="17">
        <v>0.7</v>
      </c>
      <c r="M33" s="36">
        <f t="shared" si="8"/>
        <v>501663.4</v>
      </c>
      <c r="N33" s="36">
        <f t="shared" si="9"/>
        <v>567882.9688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0</v>
      </c>
      <c r="L34" s="17">
        <v>0.7</v>
      </c>
      <c r="M34" s="36">
        <f t="shared" si="8"/>
        <v>0</v>
      </c>
      <c r="N34" s="36">
        <f t="shared" si="9"/>
        <v>0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135734</v>
      </c>
      <c r="L35" s="38">
        <v>0.6</v>
      </c>
      <c r="M35" s="36">
        <f t="shared" si="8"/>
        <v>81440.4</v>
      </c>
      <c r="N35" s="36">
        <f t="shared" si="9"/>
        <v>233136.7184</v>
      </c>
      <c r="O35" s="18" t="s">
        <v>27</v>
      </c>
      <c r="P35" s="39">
        <f t="shared" si="11"/>
        <v>81440.4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2829600</v>
      </c>
      <c r="L36" s="38">
        <v>0.6</v>
      </c>
      <c r="M36" s="36">
        <f t="shared" si="8"/>
        <v>1697760</v>
      </c>
      <c r="N36" s="36">
        <f t="shared" si="9"/>
        <v>26824.608</v>
      </c>
      <c r="O36" s="18" t="s">
        <v>122</v>
      </c>
      <c r="P36" s="39">
        <f t="shared" si="11"/>
        <v>1697760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5900</v>
      </c>
      <c r="L37" s="38">
        <v>0.8</v>
      </c>
      <c r="M37" s="36">
        <f t="shared" si="8"/>
        <v>4720</v>
      </c>
      <c r="N37" s="36">
        <f t="shared" si="9"/>
        <v>777.226666666668</v>
      </c>
      <c r="O37" s="18" t="s">
        <v>79</v>
      </c>
      <c r="P37" s="39">
        <f t="shared" si="11"/>
        <v>4720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68710</v>
      </c>
      <c r="L38" s="43">
        <v>0.8</v>
      </c>
      <c r="M38" s="36">
        <f t="shared" si="8"/>
        <v>54968</v>
      </c>
      <c r="N38" s="36">
        <f t="shared" si="9"/>
        <v>7622.22933333335</v>
      </c>
      <c r="O38" s="44" t="s">
        <v>140</v>
      </c>
      <c r="P38" s="45">
        <f t="shared" si="11"/>
        <v>54968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163816</v>
      </c>
      <c r="L39" s="46">
        <v>0.8</v>
      </c>
      <c r="M39" s="40">
        <f t="shared" ref="M39:M56" si="12">K39*L39</f>
        <v>131052.8</v>
      </c>
      <c r="N39" s="40">
        <f t="shared" si="9"/>
        <v>91830.5691428572</v>
      </c>
      <c r="O39" s="17" t="s">
        <v>49</v>
      </c>
      <c r="P39" s="37">
        <f t="shared" ref="P39:P44" si="13">M39</f>
        <v>131052.8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37900</v>
      </c>
      <c r="L41" s="38">
        <v>0.7</v>
      </c>
      <c r="M41" s="40">
        <f t="shared" si="12"/>
        <v>26530</v>
      </c>
      <c r="N41" s="40">
        <f t="shared" ref="N41:N56" si="14">M41*J41</f>
        <v>42341.88</v>
      </c>
      <c r="O41" s="18" t="s">
        <v>149</v>
      </c>
      <c r="P41" s="39">
        <f t="shared" si="13"/>
        <v>26530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235270</v>
      </c>
      <c r="L44" s="38">
        <v>0.8</v>
      </c>
      <c r="M44" s="36">
        <f t="shared" si="12"/>
        <v>188216</v>
      </c>
      <c r="N44" s="36">
        <f t="shared" si="14"/>
        <v>71522.08</v>
      </c>
      <c r="O44" s="18" t="s">
        <v>155</v>
      </c>
      <c r="P44" s="39">
        <f t="shared" si="13"/>
        <v>188216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0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0</v>
      </c>
      <c r="L46" s="17">
        <v>0.7</v>
      </c>
      <c r="M46" s="36">
        <f t="shared" si="12"/>
        <v>0</v>
      </c>
      <c r="N46" s="36">
        <f t="shared" si="14"/>
        <v>0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1158759</v>
      </c>
      <c r="L47" s="38">
        <v>0.8</v>
      </c>
      <c r="M47" s="36">
        <f t="shared" si="12"/>
        <v>927007.2</v>
      </c>
      <c r="N47" s="36">
        <f t="shared" si="14"/>
        <v>72615.564</v>
      </c>
      <c r="O47" s="18" t="s">
        <v>55</v>
      </c>
      <c r="P47" s="39">
        <f t="shared" ref="P47:P56" si="15">M47</f>
        <v>927007.2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358059</v>
      </c>
      <c r="L48" s="17">
        <v>0.8</v>
      </c>
      <c r="M48" s="36">
        <f t="shared" si="12"/>
        <v>286447.2</v>
      </c>
      <c r="N48" s="36">
        <f t="shared" si="14"/>
        <v>111714.408</v>
      </c>
      <c r="O48" s="17" t="s">
        <v>70</v>
      </c>
      <c r="P48" s="37">
        <f t="shared" si="15"/>
        <v>286447.2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196528</v>
      </c>
      <c r="L49" s="38">
        <v>0.6</v>
      </c>
      <c r="M49" s="36">
        <f t="shared" si="12"/>
        <v>117916.8</v>
      </c>
      <c r="N49" s="36">
        <f t="shared" si="14"/>
        <v>163904.352</v>
      </c>
      <c r="O49" s="18" t="s">
        <v>107</v>
      </c>
      <c r="P49" s="39">
        <f t="shared" si="15"/>
        <v>117916.8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369745</v>
      </c>
      <c r="L50" s="17">
        <v>0.8</v>
      </c>
      <c r="M50" s="36">
        <f t="shared" si="12"/>
        <v>295796</v>
      </c>
      <c r="N50" s="36">
        <f t="shared" si="14"/>
        <v>148883.986666667</v>
      </c>
      <c r="O50" s="17" t="s">
        <v>175</v>
      </c>
      <c r="P50" s="37">
        <f t="shared" si="15"/>
        <v>295796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690199</v>
      </c>
      <c r="L51" s="17">
        <v>0.8</v>
      </c>
      <c r="M51" s="36">
        <f t="shared" si="12"/>
        <v>552159.2</v>
      </c>
      <c r="N51" s="36">
        <f t="shared" si="14"/>
        <v>66093.45624</v>
      </c>
      <c r="O51" s="17" t="s">
        <v>85</v>
      </c>
      <c r="P51" s="37">
        <f t="shared" si="15"/>
        <v>552159.2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545916</v>
      </c>
      <c r="L52" s="38">
        <v>0.8</v>
      </c>
      <c r="M52" s="36">
        <f t="shared" si="12"/>
        <v>436732.8</v>
      </c>
      <c r="N52" s="36">
        <f t="shared" si="14"/>
        <v>275141.664</v>
      </c>
      <c r="O52" s="18" t="s">
        <v>184</v>
      </c>
      <c r="P52" s="39">
        <f t="shared" si="15"/>
        <v>436732.8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0</v>
      </c>
      <c r="L53" s="17">
        <v>0.8</v>
      </c>
      <c r="M53" s="36">
        <f t="shared" si="12"/>
        <v>0</v>
      </c>
      <c r="N53" s="36">
        <f t="shared" si="14"/>
        <v>0</v>
      </c>
      <c r="O53" s="17" t="s">
        <v>49</v>
      </c>
      <c r="P53" s="37">
        <f t="shared" si="15"/>
        <v>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18110</v>
      </c>
      <c r="L54" s="17">
        <v>0.8</v>
      </c>
      <c r="M54" s="36">
        <f t="shared" si="12"/>
        <v>14488</v>
      </c>
      <c r="N54" s="36">
        <f t="shared" si="14"/>
        <v>17066.864</v>
      </c>
      <c r="O54" s="17" t="s">
        <v>107</v>
      </c>
      <c r="P54" s="37">
        <f t="shared" si="15"/>
        <v>14488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1040161</v>
      </c>
      <c r="L55" s="17">
        <v>0.8</v>
      </c>
      <c r="M55" s="36">
        <f t="shared" si="12"/>
        <v>832128.8</v>
      </c>
      <c r="N55" s="36">
        <f t="shared" si="14"/>
        <v>67984.92296</v>
      </c>
      <c r="O55" s="17" t="s">
        <v>79</v>
      </c>
      <c r="P55" s="37">
        <f t="shared" si="15"/>
        <v>832128.8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78061</v>
      </c>
      <c r="L56" s="17">
        <v>0.6</v>
      </c>
      <c r="M56" s="40">
        <f t="shared" si="12"/>
        <v>46836.6</v>
      </c>
      <c r="N56" s="40">
        <f t="shared" si="14"/>
        <v>117325.683</v>
      </c>
      <c r="O56" s="17" t="s">
        <v>55</v>
      </c>
      <c r="P56" s="37">
        <f t="shared" si="15"/>
        <v>46836.6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76308</v>
      </c>
      <c r="L58" s="17">
        <v>0.8</v>
      </c>
      <c r="M58" s="36">
        <f t="shared" ref="M58:M75" si="16">K58*L58</f>
        <v>61046.4</v>
      </c>
      <c r="N58" s="36">
        <f t="shared" ref="N58:N75" si="17">M58*J58</f>
        <v>13582.824</v>
      </c>
      <c r="O58" s="17" t="s">
        <v>79</v>
      </c>
      <c r="P58" s="37">
        <f t="shared" ref="P58:P62" si="18">M58</f>
        <v>61046.4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4255183</v>
      </c>
      <c r="L59" s="38">
        <v>0.8</v>
      </c>
      <c r="M59" s="40">
        <f t="shared" si="16"/>
        <v>3404146.4</v>
      </c>
      <c r="N59" s="40">
        <f t="shared" si="17"/>
        <v>578704.888</v>
      </c>
      <c r="O59" s="18" t="s">
        <v>205</v>
      </c>
      <c r="P59" s="39">
        <f t="shared" si="18"/>
        <v>3404146.4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300</v>
      </c>
      <c r="L62" s="17">
        <v>0.6</v>
      </c>
      <c r="M62" s="36">
        <f t="shared" si="16"/>
        <v>180</v>
      </c>
      <c r="N62" s="36">
        <f t="shared" si="17"/>
        <v>6064.2</v>
      </c>
      <c r="O62" s="17" t="s">
        <v>43</v>
      </c>
      <c r="P62" s="37">
        <f t="shared" si="18"/>
        <v>180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5148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8400</v>
      </c>
      <c r="L64" s="17">
        <v>0.6</v>
      </c>
      <c r="M64" s="36">
        <f t="shared" si="16"/>
        <v>5040</v>
      </c>
      <c r="N64" s="36">
        <f t="shared" si="17"/>
        <v>12821.76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90</v>
      </c>
      <c r="L65" s="17">
        <v>0.6</v>
      </c>
      <c r="M65" s="36">
        <f t="shared" si="16"/>
        <v>54</v>
      </c>
      <c r="N65" s="36">
        <f t="shared" si="17"/>
        <v>233.496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900</v>
      </c>
      <c r="L66" s="38">
        <v>0.7</v>
      </c>
      <c r="M66" s="36">
        <f t="shared" si="16"/>
        <v>630</v>
      </c>
      <c r="N66" s="36">
        <f t="shared" si="17"/>
        <v>72.891</v>
      </c>
      <c r="O66" s="18" t="s">
        <v>221</v>
      </c>
      <c r="P66" s="39">
        <f t="shared" ref="P66:P75" si="19">M66</f>
        <v>630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8556</v>
      </c>
      <c r="L67" s="38">
        <v>0.6</v>
      </c>
      <c r="M67" s="36">
        <f t="shared" si="16"/>
        <v>5133.6</v>
      </c>
      <c r="N67" s="36">
        <f t="shared" si="17"/>
        <v>3153.49714285714</v>
      </c>
      <c r="O67" s="18" t="s">
        <v>226</v>
      </c>
      <c r="P67" s="39">
        <f t="shared" si="19"/>
        <v>5133.6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140</v>
      </c>
      <c r="L68" s="38">
        <v>0.6</v>
      </c>
      <c r="M68" s="36">
        <f t="shared" si="16"/>
        <v>84</v>
      </c>
      <c r="N68" s="36">
        <f t="shared" si="17"/>
        <v>3192</v>
      </c>
      <c r="O68" s="18" t="s">
        <v>232</v>
      </c>
      <c r="P68" s="39">
        <f t="shared" si="19"/>
        <v>84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150</v>
      </c>
      <c r="L69" s="38">
        <v>0.8</v>
      </c>
      <c r="M69" s="36">
        <f t="shared" si="16"/>
        <v>120</v>
      </c>
      <c r="N69" s="36">
        <f t="shared" si="17"/>
        <v>3360</v>
      </c>
      <c r="O69" s="18" t="s">
        <v>236</v>
      </c>
      <c r="P69" s="39">
        <f t="shared" si="19"/>
        <v>120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179485</v>
      </c>
      <c r="L70" s="17">
        <v>0.5</v>
      </c>
      <c r="M70" s="36">
        <f t="shared" si="16"/>
        <v>89742.5</v>
      </c>
      <c r="N70" s="36">
        <f t="shared" si="17"/>
        <v>15742.3302083334</v>
      </c>
      <c r="O70" s="17" t="s">
        <v>241</v>
      </c>
      <c r="P70" s="37">
        <f t="shared" si="19"/>
        <v>89742.5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0</v>
      </c>
      <c r="L71" s="17">
        <v>0.5</v>
      </c>
      <c r="M71" s="36">
        <f t="shared" si="16"/>
        <v>0</v>
      </c>
      <c r="N71" s="36">
        <f t="shared" si="17"/>
        <v>0</v>
      </c>
      <c r="O71" s="17" t="s">
        <v>246</v>
      </c>
      <c r="P71" s="37">
        <f t="shared" si="19"/>
        <v>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7890</v>
      </c>
      <c r="L72" s="17">
        <v>0.5</v>
      </c>
      <c r="M72" s="36">
        <f t="shared" si="16"/>
        <v>3945</v>
      </c>
      <c r="N72" s="36">
        <f t="shared" si="17"/>
        <v>139140.15</v>
      </c>
      <c r="O72" s="17" t="s">
        <v>252</v>
      </c>
      <c r="P72" s="37">
        <f t="shared" si="19"/>
        <v>3945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12914</v>
      </c>
      <c r="L73" s="17">
        <v>0.5</v>
      </c>
      <c r="M73" s="36">
        <f t="shared" si="16"/>
        <v>6457</v>
      </c>
      <c r="N73" s="36">
        <f t="shared" si="17"/>
        <v>55530.2</v>
      </c>
      <c r="O73" s="17" t="s">
        <v>258</v>
      </c>
      <c r="P73" s="37">
        <f t="shared" si="19"/>
        <v>6457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68900</v>
      </c>
      <c r="L74" s="17">
        <v>0.5</v>
      </c>
      <c r="M74" s="36">
        <f t="shared" si="16"/>
        <v>34450</v>
      </c>
      <c r="N74" s="36">
        <f t="shared" si="17"/>
        <v>9990.5</v>
      </c>
      <c r="O74" s="17" t="s">
        <v>221</v>
      </c>
      <c r="P74" s="37">
        <f t="shared" si="19"/>
        <v>34450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561290</v>
      </c>
      <c r="L75" s="17">
        <v>0.7</v>
      </c>
      <c r="M75" s="40">
        <f t="shared" si="16"/>
        <v>392903</v>
      </c>
      <c r="N75" s="40">
        <f t="shared" si="17"/>
        <v>281514.9995</v>
      </c>
      <c r="O75" s="17" t="s">
        <v>33</v>
      </c>
      <c r="P75" s="37">
        <f t="shared" si="19"/>
        <v>392903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37338</v>
      </c>
      <c r="L77" s="17">
        <v>0.6</v>
      </c>
      <c r="M77" s="40">
        <f>K77*L77</f>
        <v>22402.8</v>
      </c>
      <c r="N77" s="40">
        <f>M77*J77</f>
        <v>13867.3332</v>
      </c>
      <c r="O77" s="17" t="s">
        <v>221</v>
      </c>
      <c r="P77" s="37">
        <f>M77</f>
        <v>22402.8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208238</v>
      </c>
      <c r="L79" s="17">
        <v>0.7</v>
      </c>
      <c r="M79" s="36">
        <f>K79*L79</f>
        <v>145766.6</v>
      </c>
      <c r="N79" s="36">
        <f>M79*J79</f>
        <v>69239.135</v>
      </c>
      <c r="O79" s="17" t="s">
        <v>274</v>
      </c>
      <c r="P79" s="37">
        <f>M79</f>
        <v>145766.6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278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32366</v>
      </c>
      <c r="L3" s="17">
        <v>0.8</v>
      </c>
      <c r="M3" s="36">
        <f t="shared" ref="M3:M7" si="0">K3*L3</f>
        <v>25892.8</v>
      </c>
      <c r="N3" s="36">
        <f t="shared" ref="N3:N7" si="1">M3*J3</f>
        <v>37489.0754285714</v>
      </c>
      <c r="O3" s="17" t="s">
        <v>22</v>
      </c>
      <c r="P3" s="37">
        <f t="shared" ref="P3:P7" si="2">M3</f>
        <v>25892.8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0</v>
      </c>
      <c r="L4" s="17">
        <v>0.8</v>
      </c>
      <c r="M4" s="36">
        <f t="shared" si="0"/>
        <v>0</v>
      </c>
      <c r="N4" s="36">
        <f t="shared" si="1"/>
        <v>0</v>
      </c>
      <c r="O4" s="17" t="s">
        <v>27</v>
      </c>
      <c r="P4" s="37">
        <f t="shared" si="2"/>
        <v>0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141</v>
      </c>
      <c r="L5" s="38">
        <v>0.6</v>
      </c>
      <c r="M5" s="36">
        <f t="shared" si="0"/>
        <v>84.6</v>
      </c>
      <c r="N5" s="36">
        <f t="shared" si="1"/>
        <v>21996</v>
      </c>
      <c r="O5" s="18" t="s">
        <v>33</v>
      </c>
      <c r="P5" s="39">
        <f t="shared" si="2"/>
        <v>84.6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1315969</v>
      </c>
      <c r="L6" s="17">
        <v>0.8</v>
      </c>
      <c r="M6" s="36">
        <f t="shared" si="0"/>
        <v>1052775.2</v>
      </c>
      <c r="N6" s="36">
        <f t="shared" si="1"/>
        <v>1045639.72364444</v>
      </c>
      <c r="O6" s="17" t="s">
        <v>38</v>
      </c>
      <c r="P6" s="37">
        <f t="shared" si="2"/>
        <v>1052775.2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142770</v>
      </c>
      <c r="L7" s="38">
        <v>0.7</v>
      </c>
      <c r="M7" s="40">
        <f t="shared" si="0"/>
        <v>99939</v>
      </c>
      <c r="N7" s="40">
        <f t="shared" si="1"/>
        <v>7495.425</v>
      </c>
      <c r="O7" s="18" t="s">
        <v>43</v>
      </c>
      <c r="P7" s="39">
        <f t="shared" si="2"/>
        <v>99939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245</v>
      </c>
      <c r="L9" s="17">
        <v>0.8</v>
      </c>
      <c r="M9" s="36">
        <f t="shared" ref="M9:M12" si="3">K9*L9</f>
        <v>196</v>
      </c>
      <c r="N9" s="36">
        <f t="shared" ref="N9:N12" si="4">M9*J9</f>
        <v>184.94</v>
      </c>
      <c r="O9" s="17" t="s">
        <v>49</v>
      </c>
      <c r="P9" s="37">
        <f>M9</f>
        <v>196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579708</v>
      </c>
      <c r="L10" s="17">
        <v>0.6</v>
      </c>
      <c r="M10" s="40">
        <f t="shared" si="3"/>
        <v>347824.8</v>
      </c>
      <c r="N10" s="40">
        <f t="shared" si="4"/>
        <v>41987.4222857144</v>
      </c>
      <c r="O10" s="17" t="s">
        <v>55</v>
      </c>
      <c r="P10" s="37">
        <f>M10/2+M12</f>
        <v>1611077.4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2395275</v>
      </c>
      <c r="L12" s="17">
        <v>0.6</v>
      </c>
      <c r="M12" s="40">
        <f t="shared" si="3"/>
        <v>1437165</v>
      </c>
      <c r="N12" s="40">
        <f t="shared" si="4"/>
        <v>287946.273214286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1306900</v>
      </c>
      <c r="L14" s="17">
        <v>0.8</v>
      </c>
      <c r="M14" s="36">
        <f t="shared" ref="M14:M20" si="5">K14*L14</f>
        <v>1045520</v>
      </c>
      <c r="N14" s="36">
        <f t="shared" ref="N14:N20" si="6">M14*J14</f>
        <v>280199.36</v>
      </c>
      <c r="O14" s="17" t="s">
        <v>64</v>
      </c>
      <c r="P14" s="37">
        <f t="shared" ref="P14:P20" si="7">M14</f>
        <v>1045520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295781</v>
      </c>
      <c r="L15" s="38">
        <v>0.8</v>
      </c>
      <c r="M15" s="36">
        <f t="shared" si="5"/>
        <v>236624.8</v>
      </c>
      <c r="N15" s="36">
        <f t="shared" si="6"/>
        <v>30761.224</v>
      </c>
      <c r="O15" s="18" t="s">
        <v>70</v>
      </c>
      <c r="P15" s="39">
        <f t="shared" si="7"/>
        <v>236624.8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70160</v>
      </c>
      <c r="L16" s="38">
        <v>0.6</v>
      </c>
      <c r="M16" s="36">
        <f t="shared" si="5"/>
        <v>42096</v>
      </c>
      <c r="N16" s="36">
        <f t="shared" si="6"/>
        <v>19872.82</v>
      </c>
      <c r="O16" s="18" t="s">
        <v>49</v>
      </c>
      <c r="P16" s="39">
        <f t="shared" si="7"/>
        <v>42096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1620240</v>
      </c>
      <c r="L17" s="38">
        <v>0.7</v>
      </c>
      <c r="M17" s="36">
        <f t="shared" si="5"/>
        <v>1134168</v>
      </c>
      <c r="N17" s="36">
        <f t="shared" si="6"/>
        <v>180332.712</v>
      </c>
      <c r="O17" s="18" t="s">
        <v>79</v>
      </c>
      <c r="P17" s="39">
        <f t="shared" si="7"/>
        <v>1134168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5511303</v>
      </c>
      <c r="L18" s="17">
        <v>0.8</v>
      </c>
      <c r="M18" s="36">
        <f t="shared" si="5"/>
        <v>4409042.4</v>
      </c>
      <c r="N18" s="36">
        <f t="shared" si="6"/>
        <v>376973.1252</v>
      </c>
      <c r="O18" s="17" t="s">
        <v>85</v>
      </c>
      <c r="P18" s="37">
        <f t="shared" si="7"/>
        <v>4409042.4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9050639</v>
      </c>
      <c r="L19" s="17">
        <v>0.8</v>
      </c>
      <c r="M19" s="36">
        <f t="shared" si="5"/>
        <v>7240511.2</v>
      </c>
      <c r="N19" s="36">
        <f t="shared" si="6"/>
        <v>410295.634666667</v>
      </c>
      <c r="O19" s="17" t="s">
        <v>85</v>
      </c>
      <c r="P19" s="37">
        <f t="shared" si="7"/>
        <v>7240511.2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100150</v>
      </c>
      <c r="L20" s="38">
        <v>0.7</v>
      </c>
      <c r="M20" s="40">
        <f t="shared" si="5"/>
        <v>70105</v>
      </c>
      <c r="N20" s="40">
        <f t="shared" si="6"/>
        <v>72208.15</v>
      </c>
      <c r="O20" s="18" t="s">
        <v>92</v>
      </c>
      <c r="P20" s="39">
        <f t="shared" si="7"/>
        <v>70105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1424</v>
      </c>
      <c r="L22" s="38">
        <v>0.6</v>
      </c>
      <c r="M22" s="36">
        <f t="shared" ref="M22:M38" si="8">K22*L22</f>
        <v>854.4</v>
      </c>
      <c r="N22" s="36">
        <f t="shared" ref="N22:N39" si="9">M22*J22</f>
        <v>2105.48571428571</v>
      </c>
      <c r="O22" s="18" t="s">
        <v>22</v>
      </c>
      <c r="P22" s="39">
        <f t="shared" ref="P22:P24" si="10">M22</f>
        <v>854.4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368250</v>
      </c>
      <c r="L23" s="17">
        <v>0.8</v>
      </c>
      <c r="M23" s="36">
        <f t="shared" si="8"/>
        <v>294600</v>
      </c>
      <c r="N23" s="36">
        <f t="shared" si="9"/>
        <v>103110</v>
      </c>
      <c r="O23" s="17" t="s">
        <v>49</v>
      </c>
      <c r="P23" s="37">
        <f t="shared" si="10"/>
        <v>294600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64668</v>
      </c>
      <c r="L24" s="38">
        <v>0.6</v>
      </c>
      <c r="M24" s="36">
        <f t="shared" si="8"/>
        <v>38800.8</v>
      </c>
      <c r="N24" s="36">
        <f t="shared" si="9"/>
        <v>55152.5657142857</v>
      </c>
      <c r="O24" s="18" t="s">
        <v>55</v>
      </c>
      <c r="P24" s="39">
        <f t="shared" si="10"/>
        <v>38800.8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0</v>
      </c>
      <c r="L25" s="38">
        <v>0.5</v>
      </c>
      <c r="M25" s="36">
        <f t="shared" si="8"/>
        <v>0</v>
      </c>
      <c r="N25" s="36">
        <f t="shared" si="9"/>
        <v>0</v>
      </c>
      <c r="O25" s="18" t="s">
        <v>107</v>
      </c>
      <c r="P25" s="39">
        <f>K25/2+K26+K27*2</f>
        <v>140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0</v>
      </c>
      <c r="L26" s="38">
        <v>0.5</v>
      </c>
      <c r="M26" s="36">
        <f t="shared" si="8"/>
        <v>0</v>
      </c>
      <c r="N26" s="36">
        <f t="shared" si="9"/>
        <v>0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70</v>
      </c>
      <c r="L27" s="38">
        <v>0.5</v>
      </c>
      <c r="M27" s="36">
        <f t="shared" si="8"/>
        <v>35</v>
      </c>
      <c r="N27" s="36">
        <f t="shared" si="9"/>
        <v>221.55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2813516</v>
      </c>
      <c r="L28" s="17">
        <v>0.6</v>
      </c>
      <c r="M28" s="36">
        <f t="shared" si="8"/>
        <v>1688109.6</v>
      </c>
      <c r="N28" s="36">
        <f t="shared" si="9"/>
        <v>297881.006499999</v>
      </c>
      <c r="O28" s="17" t="s">
        <v>114</v>
      </c>
      <c r="P28" s="37">
        <f>M28</f>
        <v>1688109.6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98583.6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164306</v>
      </c>
      <c r="L30" s="38">
        <v>0.6</v>
      </c>
      <c r="M30" s="36">
        <f t="shared" si="8"/>
        <v>98583.6</v>
      </c>
      <c r="N30" s="36">
        <f t="shared" si="9"/>
        <v>221813.1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783560</v>
      </c>
      <c r="L31" s="17">
        <v>0.8</v>
      </c>
      <c r="M31" s="36">
        <f t="shared" si="8"/>
        <v>626848</v>
      </c>
      <c r="N31" s="36">
        <f t="shared" si="9"/>
        <v>14417.504</v>
      </c>
      <c r="O31" s="17" t="s">
        <v>122</v>
      </c>
      <c r="P31" s="37">
        <f t="shared" ref="P31:P38" si="11">M31</f>
        <v>626848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206000</v>
      </c>
      <c r="L32" s="17">
        <v>0.7</v>
      </c>
      <c r="M32" s="36">
        <f t="shared" si="8"/>
        <v>144200</v>
      </c>
      <c r="N32" s="36">
        <f t="shared" si="9"/>
        <v>56650</v>
      </c>
      <c r="O32" s="17" t="s">
        <v>127</v>
      </c>
      <c r="P32" s="37">
        <f>M32/4+M33+M34*2</f>
        <v>452767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379310</v>
      </c>
      <c r="L33" s="17">
        <v>0.7</v>
      </c>
      <c r="M33" s="36">
        <f t="shared" si="8"/>
        <v>265517</v>
      </c>
      <c r="N33" s="36">
        <f t="shared" si="9"/>
        <v>300565.244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108000</v>
      </c>
      <c r="L34" s="17">
        <v>0.7</v>
      </c>
      <c r="M34" s="36">
        <f t="shared" si="8"/>
        <v>75600</v>
      </c>
      <c r="N34" s="36">
        <f t="shared" si="9"/>
        <v>148884.75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208718</v>
      </c>
      <c r="L35" s="38">
        <v>0.6</v>
      </c>
      <c r="M35" s="36">
        <f t="shared" si="8"/>
        <v>125230.8</v>
      </c>
      <c r="N35" s="36">
        <f t="shared" si="9"/>
        <v>358494.0368</v>
      </c>
      <c r="O35" s="18" t="s">
        <v>27</v>
      </c>
      <c r="P35" s="39">
        <f t="shared" si="11"/>
        <v>125230.8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1273700</v>
      </c>
      <c r="L36" s="38">
        <v>0.6</v>
      </c>
      <c r="M36" s="36">
        <f t="shared" si="8"/>
        <v>764220</v>
      </c>
      <c r="N36" s="36">
        <f t="shared" si="9"/>
        <v>12074.676</v>
      </c>
      <c r="O36" s="18" t="s">
        <v>122</v>
      </c>
      <c r="P36" s="39">
        <f t="shared" si="11"/>
        <v>764220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11704</v>
      </c>
      <c r="L37" s="38">
        <v>0.8</v>
      </c>
      <c r="M37" s="36">
        <f t="shared" si="8"/>
        <v>9363.2</v>
      </c>
      <c r="N37" s="36">
        <f t="shared" si="9"/>
        <v>1541.80693333334</v>
      </c>
      <c r="O37" s="18" t="s">
        <v>79</v>
      </c>
      <c r="P37" s="39">
        <f t="shared" si="11"/>
        <v>9363.2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3575</v>
      </c>
      <c r="L38" s="43">
        <v>0.8</v>
      </c>
      <c r="M38" s="36">
        <f t="shared" si="8"/>
        <v>2860</v>
      </c>
      <c r="N38" s="36">
        <f t="shared" si="9"/>
        <v>396.586666666668</v>
      </c>
      <c r="O38" s="44" t="s">
        <v>140</v>
      </c>
      <c r="P38" s="45">
        <f t="shared" si="11"/>
        <v>2860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135871</v>
      </c>
      <c r="L39" s="46">
        <v>0.8</v>
      </c>
      <c r="M39" s="40">
        <f t="shared" ref="M39:M56" si="12">K39*L39</f>
        <v>108696.8</v>
      </c>
      <c r="N39" s="40">
        <f t="shared" si="9"/>
        <v>76165.4005714286</v>
      </c>
      <c r="O39" s="17" t="s">
        <v>49</v>
      </c>
      <c r="P39" s="37">
        <f t="shared" ref="P39:P44" si="13">M39</f>
        <v>108696.8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19100</v>
      </c>
      <c r="L41" s="38">
        <v>0.7</v>
      </c>
      <c r="M41" s="40">
        <f t="shared" si="12"/>
        <v>13370</v>
      </c>
      <c r="N41" s="40">
        <f t="shared" ref="N41:N56" si="14">M41*J41</f>
        <v>21338.52</v>
      </c>
      <c r="O41" s="18" t="s">
        <v>149</v>
      </c>
      <c r="P41" s="39">
        <f t="shared" si="13"/>
        <v>13370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214472</v>
      </c>
      <c r="L44" s="38">
        <v>0.8</v>
      </c>
      <c r="M44" s="36">
        <f t="shared" si="12"/>
        <v>171577.6</v>
      </c>
      <c r="N44" s="36">
        <f t="shared" si="14"/>
        <v>65199.488</v>
      </c>
      <c r="O44" s="18" t="s">
        <v>155</v>
      </c>
      <c r="P44" s="39">
        <f t="shared" si="13"/>
        <v>171577.6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3570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5100</v>
      </c>
      <c r="L46" s="17">
        <v>0.7</v>
      </c>
      <c r="M46" s="36">
        <f t="shared" si="12"/>
        <v>3570</v>
      </c>
      <c r="N46" s="36">
        <f t="shared" si="14"/>
        <v>9276.90000000001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1119602</v>
      </c>
      <c r="L47" s="38">
        <v>0.8</v>
      </c>
      <c r="M47" s="36">
        <f t="shared" si="12"/>
        <v>895681.6</v>
      </c>
      <c r="N47" s="36">
        <f t="shared" si="14"/>
        <v>70161.7253333333</v>
      </c>
      <c r="O47" s="18" t="s">
        <v>55</v>
      </c>
      <c r="P47" s="39">
        <f t="shared" ref="P47:P56" si="15">M47</f>
        <v>895681.6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149894</v>
      </c>
      <c r="L48" s="17">
        <v>0.8</v>
      </c>
      <c r="M48" s="36">
        <f t="shared" si="12"/>
        <v>119915.2</v>
      </c>
      <c r="N48" s="36">
        <f t="shared" si="14"/>
        <v>46766.928</v>
      </c>
      <c r="O48" s="17" t="s">
        <v>70</v>
      </c>
      <c r="P48" s="37">
        <f t="shared" si="15"/>
        <v>119915.2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283263</v>
      </c>
      <c r="L49" s="38">
        <v>0.6</v>
      </c>
      <c r="M49" s="36">
        <f t="shared" si="12"/>
        <v>169957.8</v>
      </c>
      <c r="N49" s="36">
        <f t="shared" si="14"/>
        <v>236241.342</v>
      </c>
      <c r="O49" s="18" t="s">
        <v>107</v>
      </c>
      <c r="P49" s="39">
        <f t="shared" si="15"/>
        <v>169957.8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461553</v>
      </c>
      <c r="L50" s="17">
        <v>0.8</v>
      </c>
      <c r="M50" s="36">
        <f t="shared" si="12"/>
        <v>369242.4</v>
      </c>
      <c r="N50" s="36">
        <f t="shared" si="14"/>
        <v>185852.008</v>
      </c>
      <c r="O50" s="17" t="s">
        <v>175</v>
      </c>
      <c r="P50" s="37">
        <f t="shared" si="15"/>
        <v>369242.4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959900</v>
      </c>
      <c r="L51" s="17">
        <v>0.8</v>
      </c>
      <c r="M51" s="36">
        <f t="shared" si="12"/>
        <v>767920</v>
      </c>
      <c r="N51" s="36">
        <f t="shared" si="14"/>
        <v>91920.024</v>
      </c>
      <c r="O51" s="17" t="s">
        <v>85</v>
      </c>
      <c r="P51" s="37">
        <f t="shared" si="15"/>
        <v>767920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451698</v>
      </c>
      <c r="L52" s="38">
        <v>0.8</v>
      </c>
      <c r="M52" s="36">
        <f t="shared" si="12"/>
        <v>361358.4</v>
      </c>
      <c r="N52" s="36">
        <f t="shared" si="14"/>
        <v>227655.792</v>
      </c>
      <c r="O52" s="18" t="s">
        <v>184</v>
      </c>
      <c r="P52" s="39">
        <f t="shared" si="15"/>
        <v>361358.4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0</v>
      </c>
      <c r="L53" s="17">
        <v>0.8</v>
      </c>
      <c r="M53" s="36">
        <f t="shared" si="12"/>
        <v>0</v>
      </c>
      <c r="N53" s="36">
        <f t="shared" si="14"/>
        <v>0</v>
      </c>
      <c r="O53" s="17" t="s">
        <v>49</v>
      </c>
      <c r="P53" s="37">
        <f t="shared" si="15"/>
        <v>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0</v>
      </c>
      <c r="L54" s="17">
        <v>0.8</v>
      </c>
      <c r="M54" s="36">
        <f t="shared" si="12"/>
        <v>0</v>
      </c>
      <c r="N54" s="36">
        <f t="shared" si="14"/>
        <v>0</v>
      </c>
      <c r="O54" s="17" t="s">
        <v>107</v>
      </c>
      <c r="P54" s="37">
        <f t="shared" si="15"/>
        <v>0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298130</v>
      </c>
      <c r="L55" s="17">
        <v>0.8</v>
      </c>
      <c r="M55" s="36">
        <f t="shared" si="12"/>
        <v>238504</v>
      </c>
      <c r="N55" s="36">
        <f t="shared" si="14"/>
        <v>19485.7768</v>
      </c>
      <c r="O55" s="17" t="s">
        <v>79</v>
      </c>
      <c r="P55" s="37">
        <f t="shared" si="15"/>
        <v>238504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83994</v>
      </c>
      <c r="L56" s="17">
        <v>0.6</v>
      </c>
      <c r="M56" s="40">
        <f t="shared" si="12"/>
        <v>50396.4</v>
      </c>
      <c r="N56" s="40">
        <f t="shared" si="14"/>
        <v>126242.982</v>
      </c>
      <c r="O56" s="17" t="s">
        <v>55</v>
      </c>
      <c r="P56" s="37">
        <f t="shared" si="15"/>
        <v>50396.4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193947</v>
      </c>
      <c r="L58" s="17">
        <v>0.8</v>
      </c>
      <c r="M58" s="36">
        <f t="shared" ref="M58:M75" si="16">K58*L58</f>
        <v>155157.6</v>
      </c>
      <c r="N58" s="36">
        <f t="shared" ref="N58:N75" si="17">M58*J58</f>
        <v>34522.566</v>
      </c>
      <c r="O58" s="17" t="s">
        <v>79</v>
      </c>
      <c r="P58" s="37">
        <f t="shared" ref="P58:P62" si="18">M58</f>
        <v>155157.6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3900378.5</v>
      </c>
      <c r="L59" s="38">
        <v>0.8</v>
      </c>
      <c r="M59" s="40">
        <f t="shared" si="16"/>
        <v>3120302.8</v>
      </c>
      <c r="N59" s="40">
        <f t="shared" si="17"/>
        <v>530451.476</v>
      </c>
      <c r="O59" s="18" t="s">
        <v>205</v>
      </c>
      <c r="P59" s="39">
        <f t="shared" si="18"/>
        <v>3120302.8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0</v>
      </c>
      <c r="L62" s="17">
        <v>0.6</v>
      </c>
      <c r="M62" s="36">
        <f t="shared" si="16"/>
        <v>0</v>
      </c>
      <c r="N62" s="36">
        <f t="shared" si="17"/>
        <v>0</v>
      </c>
      <c r="O62" s="17" t="s">
        <v>43</v>
      </c>
      <c r="P62" s="37">
        <f t="shared" si="18"/>
        <v>0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300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500</v>
      </c>
      <c r="L64" s="17">
        <v>0.6</v>
      </c>
      <c r="M64" s="36">
        <f t="shared" si="16"/>
        <v>300</v>
      </c>
      <c r="N64" s="36">
        <f t="shared" si="17"/>
        <v>763.2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206600</v>
      </c>
      <c r="L66" s="38">
        <v>0.7</v>
      </c>
      <c r="M66" s="36">
        <f t="shared" si="16"/>
        <v>144620</v>
      </c>
      <c r="N66" s="36">
        <f t="shared" si="17"/>
        <v>16732.534</v>
      </c>
      <c r="O66" s="18" t="s">
        <v>221</v>
      </c>
      <c r="P66" s="39">
        <f t="shared" ref="P66:P75" si="19">M66</f>
        <v>144620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4298</v>
      </c>
      <c r="L67" s="38">
        <v>0.6</v>
      </c>
      <c r="M67" s="36">
        <f t="shared" si="16"/>
        <v>2578.8</v>
      </c>
      <c r="N67" s="36">
        <f t="shared" si="17"/>
        <v>1584.12</v>
      </c>
      <c r="O67" s="18" t="s">
        <v>226</v>
      </c>
      <c r="P67" s="39">
        <f t="shared" si="19"/>
        <v>2578.8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0</v>
      </c>
      <c r="L68" s="38">
        <v>0.6</v>
      </c>
      <c r="M68" s="36">
        <f t="shared" si="16"/>
        <v>0</v>
      </c>
      <c r="N68" s="36">
        <f t="shared" si="17"/>
        <v>0</v>
      </c>
      <c r="O68" s="18" t="s">
        <v>232</v>
      </c>
      <c r="P68" s="39">
        <f t="shared" si="19"/>
        <v>0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0</v>
      </c>
      <c r="L69" s="38">
        <v>0.8</v>
      </c>
      <c r="M69" s="36">
        <f t="shared" si="16"/>
        <v>0</v>
      </c>
      <c r="N69" s="36">
        <f t="shared" si="17"/>
        <v>0</v>
      </c>
      <c r="O69" s="18" t="s">
        <v>236</v>
      </c>
      <c r="P69" s="39">
        <f t="shared" si="19"/>
        <v>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116414</v>
      </c>
      <c r="L70" s="17">
        <v>0.5</v>
      </c>
      <c r="M70" s="36">
        <f t="shared" si="16"/>
        <v>58207</v>
      </c>
      <c r="N70" s="36">
        <f t="shared" si="17"/>
        <v>10210.4779166667</v>
      </c>
      <c r="O70" s="17" t="s">
        <v>241</v>
      </c>
      <c r="P70" s="37">
        <f t="shared" si="19"/>
        <v>58207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0</v>
      </c>
      <c r="L71" s="17">
        <v>0.5</v>
      </c>
      <c r="M71" s="36">
        <f t="shared" si="16"/>
        <v>0</v>
      </c>
      <c r="N71" s="36">
        <f t="shared" si="17"/>
        <v>0</v>
      </c>
      <c r="O71" s="17" t="s">
        <v>246</v>
      </c>
      <c r="P71" s="37">
        <f t="shared" si="19"/>
        <v>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6979</v>
      </c>
      <c r="L72" s="17">
        <v>0.5</v>
      </c>
      <c r="M72" s="36">
        <f t="shared" si="16"/>
        <v>3489.5</v>
      </c>
      <c r="N72" s="36">
        <f t="shared" si="17"/>
        <v>123074.665</v>
      </c>
      <c r="O72" s="17" t="s">
        <v>252</v>
      </c>
      <c r="P72" s="37">
        <f t="shared" si="19"/>
        <v>3489.5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17686</v>
      </c>
      <c r="L73" s="17">
        <v>0.5</v>
      </c>
      <c r="M73" s="36">
        <f t="shared" si="16"/>
        <v>8843</v>
      </c>
      <c r="N73" s="36">
        <f t="shared" si="17"/>
        <v>76049.8</v>
      </c>
      <c r="O73" s="17" t="s">
        <v>258</v>
      </c>
      <c r="P73" s="37">
        <f t="shared" si="19"/>
        <v>8843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86908</v>
      </c>
      <c r="L74" s="17">
        <v>0.5</v>
      </c>
      <c r="M74" s="36">
        <f t="shared" si="16"/>
        <v>43454</v>
      </c>
      <c r="N74" s="36">
        <f t="shared" si="17"/>
        <v>12601.66</v>
      </c>
      <c r="O74" s="17" t="s">
        <v>221</v>
      </c>
      <c r="P74" s="37">
        <f t="shared" si="19"/>
        <v>43454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643338</v>
      </c>
      <c r="L75" s="17">
        <v>0.7</v>
      </c>
      <c r="M75" s="40">
        <f t="shared" si="16"/>
        <v>450336.6</v>
      </c>
      <c r="N75" s="40">
        <f t="shared" si="17"/>
        <v>322666.1739</v>
      </c>
      <c r="O75" s="17" t="s">
        <v>33</v>
      </c>
      <c r="P75" s="37">
        <f t="shared" si="19"/>
        <v>450336.6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556201</v>
      </c>
      <c r="L77" s="17">
        <v>0.6</v>
      </c>
      <c r="M77" s="40">
        <f>K77*L77</f>
        <v>333720.6</v>
      </c>
      <c r="N77" s="40">
        <f>M77*J77</f>
        <v>206573.0514</v>
      </c>
      <c r="O77" s="17" t="s">
        <v>221</v>
      </c>
      <c r="P77" s="37">
        <f>M77</f>
        <v>333720.6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228293</v>
      </c>
      <c r="L79" s="17">
        <v>0.7</v>
      </c>
      <c r="M79" s="36">
        <f>K79*L79</f>
        <v>159805.1</v>
      </c>
      <c r="N79" s="36">
        <f>M79*J79</f>
        <v>75907.4225</v>
      </c>
      <c r="O79" s="17" t="s">
        <v>274</v>
      </c>
      <c r="P79" s="37">
        <f>M79</f>
        <v>159805.1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279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265395</v>
      </c>
      <c r="L3" s="17">
        <v>0.8</v>
      </c>
      <c r="M3" s="36">
        <f t="shared" ref="M3:M7" si="0">K3*L3</f>
        <v>212316</v>
      </c>
      <c r="N3" s="36">
        <f t="shared" ref="N3:N7" si="1">M3*J3</f>
        <v>307403.237142857</v>
      </c>
      <c r="O3" s="17" t="s">
        <v>22</v>
      </c>
      <c r="P3" s="37">
        <f t="shared" ref="P3:P7" si="2">M3</f>
        <v>212316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34734</v>
      </c>
      <c r="L4" s="17">
        <v>0.8</v>
      </c>
      <c r="M4" s="36">
        <f t="shared" si="0"/>
        <v>27787.2</v>
      </c>
      <c r="N4" s="36">
        <f t="shared" si="1"/>
        <v>98366.688</v>
      </c>
      <c r="O4" s="17" t="s">
        <v>27</v>
      </c>
      <c r="P4" s="37">
        <f t="shared" si="2"/>
        <v>27787.2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205</v>
      </c>
      <c r="L5" s="38">
        <v>0.6</v>
      </c>
      <c r="M5" s="36">
        <f t="shared" si="0"/>
        <v>123</v>
      </c>
      <c r="N5" s="36">
        <f t="shared" si="1"/>
        <v>31980</v>
      </c>
      <c r="O5" s="18" t="s">
        <v>33</v>
      </c>
      <c r="P5" s="39">
        <f t="shared" si="2"/>
        <v>123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993813.333333333</v>
      </c>
      <c r="L6" s="17">
        <v>0.8</v>
      </c>
      <c r="M6" s="36">
        <f t="shared" si="0"/>
        <v>795050.666666666</v>
      </c>
      <c r="N6" s="36">
        <f t="shared" si="1"/>
        <v>789661.989925926</v>
      </c>
      <c r="O6" s="17" t="s">
        <v>38</v>
      </c>
      <c r="P6" s="37">
        <f t="shared" si="2"/>
        <v>795050.666666666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893240</v>
      </c>
      <c r="L7" s="38">
        <v>0.7</v>
      </c>
      <c r="M7" s="40">
        <f t="shared" si="0"/>
        <v>625268</v>
      </c>
      <c r="N7" s="40">
        <f t="shared" si="1"/>
        <v>46895.1</v>
      </c>
      <c r="O7" s="18" t="s">
        <v>43</v>
      </c>
      <c r="P7" s="39">
        <f t="shared" si="2"/>
        <v>625268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32338</v>
      </c>
      <c r="L9" s="17">
        <v>0.8</v>
      </c>
      <c r="M9" s="36">
        <f t="shared" ref="M9:M12" si="3">K9*L9</f>
        <v>25870.4</v>
      </c>
      <c r="N9" s="36">
        <f t="shared" ref="N9:N12" si="4">M9*J9</f>
        <v>24410.5702857143</v>
      </c>
      <c r="O9" s="17" t="s">
        <v>49</v>
      </c>
      <c r="P9" s="37">
        <f>M9</f>
        <v>25870.4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1506646</v>
      </c>
      <c r="L10" s="17">
        <v>0.6</v>
      </c>
      <c r="M10" s="40">
        <f t="shared" si="3"/>
        <v>903987.6</v>
      </c>
      <c r="N10" s="40">
        <f t="shared" si="4"/>
        <v>109124.217428572</v>
      </c>
      <c r="O10" s="17" t="s">
        <v>55</v>
      </c>
      <c r="P10" s="37">
        <f>M10/2+M12</f>
        <v>2229081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2961812</v>
      </c>
      <c r="L12" s="17">
        <v>0.6</v>
      </c>
      <c r="M12" s="40">
        <f t="shared" si="3"/>
        <v>1777087.2</v>
      </c>
      <c r="N12" s="40">
        <f t="shared" si="4"/>
        <v>356052.114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1101291</v>
      </c>
      <c r="L14" s="17">
        <v>0.8</v>
      </c>
      <c r="M14" s="36">
        <f t="shared" ref="M14:M20" si="5">K14*L14</f>
        <v>881032.8</v>
      </c>
      <c r="N14" s="36">
        <f t="shared" ref="N14:N20" si="6">M14*J14</f>
        <v>236116.7904</v>
      </c>
      <c r="O14" s="17" t="s">
        <v>64</v>
      </c>
      <c r="P14" s="37">
        <f t="shared" ref="P14:P20" si="7">M14</f>
        <v>881032.8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34453</v>
      </c>
      <c r="L15" s="38">
        <v>0.8</v>
      </c>
      <c r="M15" s="36">
        <f t="shared" si="5"/>
        <v>27562.4</v>
      </c>
      <c r="N15" s="36">
        <f t="shared" si="6"/>
        <v>3583.112</v>
      </c>
      <c r="O15" s="18" t="s">
        <v>70</v>
      </c>
      <c r="P15" s="39">
        <f t="shared" si="7"/>
        <v>27562.4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149785</v>
      </c>
      <c r="L16" s="38">
        <v>0.6</v>
      </c>
      <c r="M16" s="36">
        <f t="shared" si="5"/>
        <v>89871</v>
      </c>
      <c r="N16" s="36">
        <f t="shared" si="6"/>
        <v>42426.60125</v>
      </c>
      <c r="O16" s="18" t="s">
        <v>49</v>
      </c>
      <c r="P16" s="39">
        <f t="shared" si="7"/>
        <v>89871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2089266</v>
      </c>
      <c r="L17" s="38">
        <v>0.7</v>
      </c>
      <c r="M17" s="36">
        <f t="shared" si="5"/>
        <v>1462486.2</v>
      </c>
      <c r="N17" s="36">
        <f t="shared" si="6"/>
        <v>232535.3058</v>
      </c>
      <c r="O17" s="18" t="s">
        <v>79</v>
      </c>
      <c r="P17" s="39">
        <f t="shared" si="7"/>
        <v>1462486.2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14458278</v>
      </c>
      <c r="L18" s="17">
        <v>0.8</v>
      </c>
      <c r="M18" s="36">
        <f t="shared" si="5"/>
        <v>11566622.4</v>
      </c>
      <c r="N18" s="36">
        <f t="shared" si="6"/>
        <v>988946.2152</v>
      </c>
      <c r="O18" s="17" t="s">
        <v>85</v>
      </c>
      <c r="P18" s="37">
        <f t="shared" si="7"/>
        <v>11566622.4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21515399</v>
      </c>
      <c r="L19" s="17">
        <v>0.8</v>
      </c>
      <c r="M19" s="36">
        <f t="shared" si="5"/>
        <v>17212319.2</v>
      </c>
      <c r="N19" s="36">
        <f t="shared" si="6"/>
        <v>975364.754666667</v>
      </c>
      <c r="O19" s="17" t="s">
        <v>85</v>
      </c>
      <c r="P19" s="37">
        <f t="shared" si="7"/>
        <v>17212319.2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311236</v>
      </c>
      <c r="L20" s="38">
        <v>0.7</v>
      </c>
      <c r="M20" s="40">
        <f t="shared" si="5"/>
        <v>217865.2</v>
      </c>
      <c r="N20" s="40">
        <f t="shared" si="6"/>
        <v>224401.156</v>
      </c>
      <c r="O20" s="18" t="s">
        <v>92</v>
      </c>
      <c r="P20" s="39">
        <f t="shared" si="7"/>
        <v>217865.2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200</v>
      </c>
      <c r="L22" s="38">
        <v>0.6</v>
      </c>
      <c r="M22" s="36">
        <f t="shared" ref="M22:M38" si="8">K22*L22</f>
        <v>120</v>
      </c>
      <c r="N22" s="36">
        <f t="shared" ref="N22:N39" si="9">M22*J22</f>
        <v>295.714285714285</v>
      </c>
      <c r="O22" s="18" t="s">
        <v>22</v>
      </c>
      <c r="P22" s="39">
        <f t="shared" ref="P22:P24" si="10">M22</f>
        <v>120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571679</v>
      </c>
      <c r="L23" s="17">
        <v>0.8</v>
      </c>
      <c r="M23" s="36">
        <f t="shared" si="8"/>
        <v>457343.2</v>
      </c>
      <c r="N23" s="36">
        <f t="shared" si="9"/>
        <v>160070.12</v>
      </c>
      <c r="O23" s="17" t="s">
        <v>49</v>
      </c>
      <c r="P23" s="37">
        <f t="shared" si="10"/>
        <v>457343.2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108130</v>
      </c>
      <c r="L24" s="38">
        <v>0.6</v>
      </c>
      <c r="M24" s="36">
        <f t="shared" si="8"/>
        <v>64878</v>
      </c>
      <c r="N24" s="36">
        <f t="shared" si="9"/>
        <v>92219.4428571428</v>
      </c>
      <c r="O24" s="18" t="s">
        <v>55</v>
      </c>
      <c r="P24" s="39">
        <f t="shared" si="10"/>
        <v>64878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100</v>
      </c>
      <c r="L25" s="38">
        <v>0.5</v>
      </c>
      <c r="M25" s="36">
        <f t="shared" si="8"/>
        <v>50</v>
      </c>
      <c r="N25" s="36">
        <f t="shared" si="9"/>
        <v>104.083333333333</v>
      </c>
      <c r="O25" s="18" t="s">
        <v>107</v>
      </c>
      <c r="P25" s="39">
        <f>K25/2+K26+K27*2</f>
        <v>23848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12710</v>
      </c>
      <c r="L26" s="38">
        <v>0.5</v>
      </c>
      <c r="M26" s="36">
        <f t="shared" si="8"/>
        <v>6355</v>
      </c>
      <c r="N26" s="36">
        <f t="shared" si="9"/>
        <v>22932.4714285714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5544</v>
      </c>
      <c r="L27" s="38">
        <v>0.5</v>
      </c>
      <c r="M27" s="36">
        <f t="shared" si="8"/>
        <v>2772</v>
      </c>
      <c r="N27" s="36">
        <f t="shared" si="9"/>
        <v>17546.76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7518248</v>
      </c>
      <c r="L28" s="17">
        <v>0.6</v>
      </c>
      <c r="M28" s="36">
        <f t="shared" si="8"/>
        <v>4510948.8</v>
      </c>
      <c r="N28" s="36">
        <f t="shared" si="9"/>
        <v>795994.506999998</v>
      </c>
      <c r="O28" s="17" t="s">
        <v>114</v>
      </c>
      <c r="P28" s="37">
        <f>M28</f>
        <v>4510948.8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150</v>
      </c>
      <c r="L29" s="38">
        <v>0.6</v>
      </c>
      <c r="M29" s="36">
        <f t="shared" si="8"/>
        <v>90</v>
      </c>
      <c r="N29" s="36">
        <f t="shared" si="9"/>
        <v>82.89</v>
      </c>
      <c r="O29" s="18" t="s">
        <v>85</v>
      </c>
      <c r="P29" s="39">
        <f>M29*0.15/0.5+M30</f>
        <v>627361.2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1045557</v>
      </c>
      <c r="L30" s="38">
        <v>0.6</v>
      </c>
      <c r="M30" s="36">
        <f t="shared" si="8"/>
        <v>627334.2</v>
      </c>
      <c r="N30" s="36">
        <f t="shared" si="9"/>
        <v>1411501.95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1379560</v>
      </c>
      <c r="L31" s="17">
        <v>0.8</v>
      </c>
      <c r="M31" s="36">
        <f t="shared" si="8"/>
        <v>1103648</v>
      </c>
      <c r="N31" s="36">
        <f t="shared" si="9"/>
        <v>25383.904</v>
      </c>
      <c r="O31" s="17" t="s">
        <v>122</v>
      </c>
      <c r="P31" s="37">
        <f t="shared" ref="P31:P38" si="11">M31</f>
        <v>1103648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360</v>
      </c>
      <c r="L32" s="17">
        <v>0.7</v>
      </c>
      <c r="M32" s="36">
        <f t="shared" si="8"/>
        <v>252</v>
      </c>
      <c r="N32" s="36">
        <f t="shared" si="9"/>
        <v>99</v>
      </c>
      <c r="O32" s="17" t="s">
        <v>127</v>
      </c>
      <c r="P32" s="37">
        <f>M32/4+M33+M34*2</f>
        <v>1325830.1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1839577</v>
      </c>
      <c r="L33" s="17">
        <v>0.7</v>
      </c>
      <c r="M33" s="36">
        <f t="shared" si="8"/>
        <v>1287703.9</v>
      </c>
      <c r="N33" s="36">
        <f t="shared" si="9"/>
        <v>1457680.8148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27188</v>
      </c>
      <c r="L34" s="17">
        <v>0.7</v>
      </c>
      <c r="M34" s="36">
        <f t="shared" si="8"/>
        <v>19031.6</v>
      </c>
      <c r="N34" s="36">
        <f t="shared" si="9"/>
        <v>37480.35725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513740</v>
      </c>
      <c r="L35" s="38">
        <v>0.6</v>
      </c>
      <c r="M35" s="36">
        <f t="shared" si="8"/>
        <v>308244</v>
      </c>
      <c r="N35" s="36">
        <f t="shared" si="9"/>
        <v>882399.824000001</v>
      </c>
      <c r="O35" s="18" t="s">
        <v>27</v>
      </c>
      <c r="P35" s="39">
        <f t="shared" si="11"/>
        <v>308244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4788728</v>
      </c>
      <c r="L36" s="38">
        <v>0.6</v>
      </c>
      <c r="M36" s="36">
        <f t="shared" si="8"/>
        <v>2873236.8</v>
      </c>
      <c r="N36" s="36">
        <f t="shared" si="9"/>
        <v>45397.14144</v>
      </c>
      <c r="O36" s="18" t="s">
        <v>122</v>
      </c>
      <c r="P36" s="39">
        <f t="shared" si="11"/>
        <v>2873236.8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46188</v>
      </c>
      <c r="L37" s="38">
        <v>0.8</v>
      </c>
      <c r="M37" s="36">
        <f t="shared" si="8"/>
        <v>36950.4</v>
      </c>
      <c r="N37" s="36">
        <f t="shared" si="9"/>
        <v>6084.49920000001</v>
      </c>
      <c r="O37" s="18" t="s">
        <v>79</v>
      </c>
      <c r="P37" s="39">
        <f t="shared" si="11"/>
        <v>36950.4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74482</v>
      </c>
      <c r="L38" s="43">
        <v>0.8</v>
      </c>
      <c r="M38" s="36">
        <f t="shared" si="8"/>
        <v>59585.6</v>
      </c>
      <c r="N38" s="36">
        <f t="shared" si="9"/>
        <v>8262.53653333335</v>
      </c>
      <c r="O38" s="44" t="s">
        <v>140</v>
      </c>
      <c r="P38" s="45">
        <f t="shared" si="11"/>
        <v>59585.6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360877</v>
      </c>
      <c r="L39" s="46">
        <v>0.8</v>
      </c>
      <c r="M39" s="40">
        <f t="shared" ref="M39:M56" si="12">K39*L39</f>
        <v>288701.6</v>
      </c>
      <c r="N39" s="40">
        <f t="shared" si="9"/>
        <v>202297.335428571</v>
      </c>
      <c r="O39" s="17" t="s">
        <v>49</v>
      </c>
      <c r="P39" s="37">
        <f t="shared" ref="P39:P44" si="13">M39</f>
        <v>288701.6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126757</v>
      </c>
      <c r="L41" s="38">
        <v>0.7</v>
      </c>
      <c r="M41" s="40">
        <f t="shared" si="12"/>
        <v>88729.9</v>
      </c>
      <c r="N41" s="40">
        <f t="shared" ref="N41:N56" si="14">M41*J41</f>
        <v>141612.9204</v>
      </c>
      <c r="O41" s="18" t="s">
        <v>149</v>
      </c>
      <c r="P41" s="39">
        <f t="shared" si="13"/>
        <v>88729.9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496258</v>
      </c>
      <c r="L44" s="38">
        <v>0.8</v>
      </c>
      <c r="M44" s="36">
        <f t="shared" si="12"/>
        <v>397006.4</v>
      </c>
      <c r="N44" s="36">
        <f t="shared" si="14"/>
        <v>150862.432</v>
      </c>
      <c r="O44" s="18" t="s">
        <v>155</v>
      </c>
      <c r="P44" s="39">
        <f t="shared" si="13"/>
        <v>397006.4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1747.2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2496</v>
      </c>
      <c r="L46" s="17">
        <v>0.7</v>
      </c>
      <c r="M46" s="36">
        <f t="shared" si="12"/>
        <v>1747.2</v>
      </c>
      <c r="N46" s="36">
        <f t="shared" si="14"/>
        <v>4540.224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2084291</v>
      </c>
      <c r="L47" s="38">
        <v>0.8</v>
      </c>
      <c r="M47" s="36">
        <f t="shared" si="12"/>
        <v>1667432.8</v>
      </c>
      <c r="N47" s="36">
        <f t="shared" si="14"/>
        <v>130615.569333333</v>
      </c>
      <c r="O47" s="18" t="s">
        <v>55</v>
      </c>
      <c r="P47" s="39">
        <f t="shared" ref="P47:P56" si="15">M47</f>
        <v>1667432.8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595371</v>
      </c>
      <c r="L48" s="17">
        <v>0.8</v>
      </c>
      <c r="M48" s="36">
        <f t="shared" si="12"/>
        <v>476296.8</v>
      </c>
      <c r="N48" s="36">
        <f t="shared" si="14"/>
        <v>185755.752</v>
      </c>
      <c r="O48" s="17" t="s">
        <v>70</v>
      </c>
      <c r="P48" s="37">
        <f t="shared" si="15"/>
        <v>476296.8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1036657</v>
      </c>
      <c r="L49" s="38">
        <v>0.6</v>
      </c>
      <c r="M49" s="36">
        <f t="shared" si="12"/>
        <v>621994.2</v>
      </c>
      <c r="N49" s="36">
        <f t="shared" si="14"/>
        <v>864571.938</v>
      </c>
      <c r="O49" s="18" t="s">
        <v>107</v>
      </c>
      <c r="P49" s="39">
        <f t="shared" si="15"/>
        <v>621994.2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1538993</v>
      </c>
      <c r="L50" s="17">
        <v>0.8</v>
      </c>
      <c r="M50" s="36">
        <f t="shared" si="12"/>
        <v>1231194.4</v>
      </c>
      <c r="N50" s="36">
        <f t="shared" si="14"/>
        <v>619701.181333333</v>
      </c>
      <c r="O50" s="17" t="s">
        <v>175</v>
      </c>
      <c r="P50" s="37">
        <f t="shared" si="15"/>
        <v>1231194.4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3968034</v>
      </c>
      <c r="L51" s="17">
        <v>0.8</v>
      </c>
      <c r="M51" s="36">
        <f t="shared" si="12"/>
        <v>3174427.2</v>
      </c>
      <c r="N51" s="36">
        <f t="shared" si="14"/>
        <v>379978.93584</v>
      </c>
      <c r="O51" s="17" t="s">
        <v>85</v>
      </c>
      <c r="P51" s="37">
        <f t="shared" si="15"/>
        <v>3174427.2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1213747</v>
      </c>
      <c r="L52" s="38">
        <v>0.8</v>
      </c>
      <c r="M52" s="36">
        <f t="shared" si="12"/>
        <v>970997.6</v>
      </c>
      <c r="N52" s="36">
        <f t="shared" si="14"/>
        <v>611728.488</v>
      </c>
      <c r="O52" s="18" t="s">
        <v>184</v>
      </c>
      <c r="P52" s="39">
        <f t="shared" si="15"/>
        <v>970997.6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1068</v>
      </c>
      <c r="L53" s="17">
        <v>0.8</v>
      </c>
      <c r="M53" s="36">
        <f t="shared" si="12"/>
        <v>854.4</v>
      </c>
      <c r="N53" s="36">
        <f t="shared" si="14"/>
        <v>1678.28571428571</v>
      </c>
      <c r="O53" s="17" t="s">
        <v>49</v>
      </c>
      <c r="P53" s="37">
        <f t="shared" si="15"/>
        <v>854.4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291243</v>
      </c>
      <c r="L54" s="17">
        <v>0.8</v>
      </c>
      <c r="M54" s="36">
        <f t="shared" si="12"/>
        <v>232994.4</v>
      </c>
      <c r="N54" s="36">
        <f t="shared" si="14"/>
        <v>274467.4032</v>
      </c>
      <c r="O54" s="17" t="s">
        <v>107</v>
      </c>
      <c r="P54" s="37">
        <f t="shared" si="15"/>
        <v>232994.4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1114307</v>
      </c>
      <c r="L55" s="17">
        <v>0.8</v>
      </c>
      <c r="M55" s="36">
        <f t="shared" si="12"/>
        <v>891445.6</v>
      </c>
      <c r="N55" s="36">
        <f t="shared" si="14"/>
        <v>72831.10552</v>
      </c>
      <c r="O55" s="17" t="s">
        <v>79</v>
      </c>
      <c r="P55" s="37">
        <f t="shared" si="15"/>
        <v>891445.6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141474</v>
      </c>
      <c r="L56" s="17">
        <v>0.6</v>
      </c>
      <c r="M56" s="40">
        <f t="shared" si="12"/>
        <v>84884.4</v>
      </c>
      <c r="N56" s="40">
        <f t="shared" si="14"/>
        <v>212635.422</v>
      </c>
      <c r="O56" s="17" t="s">
        <v>55</v>
      </c>
      <c r="P56" s="37">
        <f t="shared" si="15"/>
        <v>84884.4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187627</v>
      </c>
      <c r="L58" s="17">
        <v>0.8</v>
      </c>
      <c r="M58" s="36">
        <f t="shared" ref="M58:M75" si="16">K58*L58</f>
        <v>150101.6</v>
      </c>
      <c r="N58" s="36">
        <f t="shared" ref="N58:N75" si="17">M58*J58</f>
        <v>33397.606</v>
      </c>
      <c r="O58" s="17" t="s">
        <v>79</v>
      </c>
      <c r="P58" s="37">
        <f t="shared" ref="P58:P62" si="18">M58</f>
        <v>150101.6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10944684</v>
      </c>
      <c r="L59" s="38">
        <v>0.8</v>
      </c>
      <c r="M59" s="40">
        <f t="shared" si="16"/>
        <v>8755747.2</v>
      </c>
      <c r="N59" s="40">
        <f t="shared" si="17"/>
        <v>1488477.024</v>
      </c>
      <c r="O59" s="18" t="s">
        <v>205</v>
      </c>
      <c r="P59" s="39">
        <f t="shared" si="18"/>
        <v>8755747.2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1155</v>
      </c>
      <c r="L62" s="17">
        <v>0.6</v>
      </c>
      <c r="M62" s="36">
        <f t="shared" si="16"/>
        <v>693</v>
      </c>
      <c r="N62" s="36">
        <f t="shared" si="17"/>
        <v>23347.17</v>
      </c>
      <c r="O62" s="17" t="s">
        <v>43</v>
      </c>
      <c r="P62" s="37">
        <f t="shared" si="18"/>
        <v>693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200</v>
      </c>
      <c r="L63" s="17">
        <v>0.6</v>
      </c>
      <c r="M63" s="36">
        <f t="shared" si="16"/>
        <v>120</v>
      </c>
      <c r="N63" s="36">
        <f t="shared" si="17"/>
        <v>179.52</v>
      </c>
      <c r="O63" s="17" t="s">
        <v>215</v>
      </c>
      <c r="P63" s="37">
        <f>M63/2+M64+M65*2</f>
        <v>52146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86810</v>
      </c>
      <c r="L64" s="17">
        <v>0.6</v>
      </c>
      <c r="M64" s="36">
        <f t="shared" si="16"/>
        <v>52086</v>
      </c>
      <c r="N64" s="36">
        <f t="shared" si="17"/>
        <v>132506.784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383320</v>
      </c>
      <c r="L66" s="38">
        <v>0.7</v>
      </c>
      <c r="M66" s="36">
        <f t="shared" si="16"/>
        <v>268324</v>
      </c>
      <c r="N66" s="36">
        <f t="shared" si="17"/>
        <v>31045.0868</v>
      </c>
      <c r="O66" s="18" t="s">
        <v>221</v>
      </c>
      <c r="P66" s="39">
        <f t="shared" ref="P66:P75" si="19">M66</f>
        <v>268324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155731</v>
      </c>
      <c r="L67" s="38">
        <v>0.6</v>
      </c>
      <c r="M67" s="36">
        <f t="shared" si="16"/>
        <v>93438.6</v>
      </c>
      <c r="N67" s="36">
        <f t="shared" si="17"/>
        <v>57397.9971428571</v>
      </c>
      <c r="O67" s="18" t="s">
        <v>226</v>
      </c>
      <c r="P67" s="39">
        <f t="shared" si="19"/>
        <v>93438.6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1303</v>
      </c>
      <c r="L68" s="38">
        <v>0.6</v>
      </c>
      <c r="M68" s="36">
        <f t="shared" si="16"/>
        <v>781.8</v>
      </c>
      <c r="N68" s="36">
        <f t="shared" si="17"/>
        <v>29708.4</v>
      </c>
      <c r="O68" s="18" t="s">
        <v>232</v>
      </c>
      <c r="P68" s="39">
        <f t="shared" si="19"/>
        <v>781.8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0</v>
      </c>
      <c r="L69" s="38">
        <v>0.8</v>
      </c>
      <c r="M69" s="36">
        <f t="shared" si="16"/>
        <v>0</v>
      </c>
      <c r="N69" s="36">
        <f t="shared" si="17"/>
        <v>0</v>
      </c>
      <c r="O69" s="18" t="s">
        <v>236</v>
      </c>
      <c r="P69" s="39">
        <f t="shared" si="19"/>
        <v>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113149</v>
      </c>
      <c r="L70" s="17">
        <v>0.5</v>
      </c>
      <c r="M70" s="36">
        <f t="shared" si="16"/>
        <v>56574.5</v>
      </c>
      <c r="N70" s="36">
        <f t="shared" si="17"/>
        <v>9924.11020833335</v>
      </c>
      <c r="O70" s="17" t="s">
        <v>241</v>
      </c>
      <c r="P70" s="37">
        <f t="shared" si="19"/>
        <v>56574.5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1950</v>
      </c>
      <c r="L71" s="17">
        <v>0.5</v>
      </c>
      <c r="M71" s="36">
        <f t="shared" si="16"/>
        <v>975</v>
      </c>
      <c r="N71" s="36">
        <f t="shared" si="17"/>
        <v>45662.5</v>
      </c>
      <c r="O71" s="17" t="s">
        <v>246</v>
      </c>
      <c r="P71" s="37">
        <f t="shared" si="19"/>
        <v>975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32495</v>
      </c>
      <c r="L72" s="17">
        <v>0.5</v>
      </c>
      <c r="M72" s="36">
        <f t="shared" si="16"/>
        <v>16247.5</v>
      </c>
      <c r="N72" s="36">
        <f t="shared" si="17"/>
        <v>573049.325</v>
      </c>
      <c r="O72" s="17" t="s">
        <v>252</v>
      </c>
      <c r="P72" s="37">
        <f t="shared" si="19"/>
        <v>16247.5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75401</v>
      </c>
      <c r="L73" s="17">
        <v>0.5</v>
      </c>
      <c r="M73" s="36">
        <f t="shared" si="16"/>
        <v>37700.5</v>
      </c>
      <c r="N73" s="36">
        <f t="shared" si="17"/>
        <v>324224.3</v>
      </c>
      <c r="O73" s="17" t="s">
        <v>258</v>
      </c>
      <c r="P73" s="37">
        <f t="shared" si="19"/>
        <v>37700.5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26461</v>
      </c>
      <c r="L74" s="17">
        <v>0.5</v>
      </c>
      <c r="M74" s="36">
        <f t="shared" si="16"/>
        <v>13230.5</v>
      </c>
      <c r="N74" s="36">
        <f t="shared" si="17"/>
        <v>3836.845</v>
      </c>
      <c r="O74" s="17" t="s">
        <v>221</v>
      </c>
      <c r="P74" s="37">
        <f t="shared" si="19"/>
        <v>13230.5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964296</v>
      </c>
      <c r="L75" s="17">
        <v>0.7</v>
      </c>
      <c r="M75" s="40">
        <f t="shared" si="16"/>
        <v>675007.2</v>
      </c>
      <c r="N75" s="40">
        <f t="shared" si="17"/>
        <v>483642.6588</v>
      </c>
      <c r="O75" s="17" t="s">
        <v>33</v>
      </c>
      <c r="P75" s="37">
        <f t="shared" si="19"/>
        <v>675007.2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773219</v>
      </c>
      <c r="L77" s="17">
        <v>0.6</v>
      </c>
      <c r="M77" s="40">
        <f>K77*L77</f>
        <v>463931.4</v>
      </c>
      <c r="N77" s="40">
        <f>M77*J77</f>
        <v>287173.5366</v>
      </c>
      <c r="O77" s="17" t="s">
        <v>221</v>
      </c>
      <c r="P77" s="37">
        <f>M77</f>
        <v>463931.4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431480</v>
      </c>
      <c r="L79" s="17">
        <v>0.7</v>
      </c>
      <c r="M79" s="36">
        <f>K79*L79</f>
        <v>302036</v>
      </c>
      <c r="N79" s="36">
        <f>M79*J79</f>
        <v>143467.1</v>
      </c>
      <c r="O79" s="17" t="s">
        <v>274</v>
      </c>
      <c r="P79" s="37">
        <f>M79</f>
        <v>302036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280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142617</v>
      </c>
      <c r="L3" s="17">
        <v>0.8</v>
      </c>
      <c r="M3" s="36">
        <f t="shared" ref="M3:M7" si="0">K3*L3</f>
        <v>114093.6</v>
      </c>
      <c r="N3" s="36">
        <f t="shared" ref="N3:N7" si="1">M3*J3</f>
        <v>165191.233714285</v>
      </c>
      <c r="O3" s="17" t="s">
        <v>22</v>
      </c>
      <c r="P3" s="37">
        <f t="shared" ref="P3:P7" si="2">M3</f>
        <v>114093.6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13830</v>
      </c>
      <c r="L4" s="17">
        <v>0.8</v>
      </c>
      <c r="M4" s="36">
        <f t="shared" si="0"/>
        <v>11064</v>
      </c>
      <c r="N4" s="36">
        <f t="shared" si="1"/>
        <v>39166.56</v>
      </c>
      <c r="O4" s="17" t="s">
        <v>27</v>
      </c>
      <c r="P4" s="37">
        <f t="shared" si="2"/>
        <v>11064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1327</v>
      </c>
      <c r="L5" s="38">
        <v>0.6</v>
      </c>
      <c r="M5" s="36">
        <f t="shared" si="0"/>
        <v>796.2</v>
      </c>
      <c r="N5" s="36">
        <f t="shared" si="1"/>
        <v>207012</v>
      </c>
      <c r="O5" s="18" t="s">
        <v>33</v>
      </c>
      <c r="P5" s="39">
        <f t="shared" si="2"/>
        <v>796.2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795163.333333333</v>
      </c>
      <c r="L6" s="17">
        <v>0.8</v>
      </c>
      <c r="M6" s="36">
        <f t="shared" si="0"/>
        <v>636130.666666666</v>
      </c>
      <c r="N6" s="36">
        <f t="shared" si="1"/>
        <v>631819.11437037</v>
      </c>
      <c r="O6" s="17" t="s">
        <v>38</v>
      </c>
      <c r="P6" s="37">
        <f t="shared" si="2"/>
        <v>636130.666666666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1930059</v>
      </c>
      <c r="L7" s="38">
        <v>0.7</v>
      </c>
      <c r="M7" s="40">
        <f t="shared" si="0"/>
        <v>1351041.3</v>
      </c>
      <c r="N7" s="40">
        <f t="shared" si="1"/>
        <v>101328.0975</v>
      </c>
      <c r="O7" s="18" t="s">
        <v>43</v>
      </c>
      <c r="P7" s="39">
        <f t="shared" si="2"/>
        <v>1351041.3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23210</v>
      </c>
      <c r="L9" s="17">
        <v>0.8</v>
      </c>
      <c r="M9" s="36">
        <f t="shared" ref="M9:M12" si="3">K9*L9</f>
        <v>18568</v>
      </c>
      <c r="N9" s="36">
        <f t="shared" ref="N9:N12" si="4">M9*J9</f>
        <v>17520.2342857143</v>
      </c>
      <c r="O9" s="17" t="s">
        <v>49</v>
      </c>
      <c r="P9" s="37">
        <f>M9</f>
        <v>18568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2367468</v>
      </c>
      <c r="L10" s="17">
        <v>0.6</v>
      </c>
      <c r="M10" s="40">
        <f t="shared" si="3"/>
        <v>1420480.8</v>
      </c>
      <c r="N10" s="40">
        <f t="shared" si="4"/>
        <v>171472.325142858</v>
      </c>
      <c r="O10" s="17" t="s">
        <v>55</v>
      </c>
      <c r="P10" s="37">
        <f>M10/2+M12</f>
        <v>7554678.6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11407397</v>
      </c>
      <c r="L12" s="17">
        <v>0.6</v>
      </c>
      <c r="M12" s="40">
        <f t="shared" si="3"/>
        <v>6844438.2</v>
      </c>
      <c r="N12" s="40">
        <f t="shared" si="4"/>
        <v>1371332.08221429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2246174</v>
      </c>
      <c r="L14" s="17">
        <v>0.8</v>
      </c>
      <c r="M14" s="36">
        <f t="shared" ref="M14:M20" si="5">K14*L14</f>
        <v>1796939.2</v>
      </c>
      <c r="N14" s="36">
        <f t="shared" ref="N14:N20" si="6">M14*J14</f>
        <v>481579.7056</v>
      </c>
      <c r="O14" s="17" t="s">
        <v>64</v>
      </c>
      <c r="P14" s="37">
        <f t="shared" ref="P14:P20" si="7">M14</f>
        <v>1796939.2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772013.5</v>
      </c>
      <c r="L15" s="38">
        <v>0.8</v>
      </c>
      <c r="M15" s="36">
        <f t="shared" si="5"/>
        <v>617610.8</v>
      </c>
      <c r="N15" s="36">
        <f t="shared" si="6"/>
        <v>80289.404</v>
      </c>
      <c r="O15" s="18" t="s">
        <v>70</v>
      </c>
      <c r="P15" s="39">
        <f t="shared" si="7"/>
        <v>617610.8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149641</v>
      </c>
      <c r="L16" s="38">
        <v>0.6</v>
      </c>
      <c r="M16" s="36">
        <f t="shared" si="5"/>
        <v>89784.6</v>
      </c>
      <c r="N16" s="36">
        <f t="shared" si="6"/>
        <v>42385.81325</v>
      </c>
      <c r="O16" s="18" t="s">
        <v>49</v>
      </c>
      <c r="P16" s="39">
        <f t="shared" si="7"/>
        <v>89784.6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5512127</v>
      </c>
      <c r="L17" s="38">
        <v>0.7</v>
      </c>
      <c r="M17" s="36">
        <f t="shared" si="5"/>
        <v>3858488.9</v>
      </c>
      <c r="N17" s="36">
        <f t="shared" si="6"/>
        <v>613499.7351</v>
      </c>
      <c r="O17" s="18" t="s">
        <v>79</v>
      </c>
      <c r="P17" s="39">
        <f t="shared" si="7"/>
        <v>3858488.9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26637840</v>
      </c>
      <c r="L18" s="17">
        <v>0.8</v>
      </c>
      <c r="M18" s="36">
        <f t="shared" si="5"/>
        <v>21310272</v>
      </c>
      <c r="N18" s="36">
        <f t="shared" si="6"/>
        <v>1822028.256</v>
      </c>
      <c r="O18" s="17" t="s">
        <v>85</v>
      </c>
      <c r="P18" s="37">
        <f t="shared" si="7"/>
        <v>21310272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35698205.5</v>
      </c>
      <c r="L19" s="17">
        <v>0.8</v>
      </c>
      <c r="M19" s="36">
        <f t="shared" si="5"/>
        <v>28558564.4</v>
      </c>
      <c r="N19" s="36">
        <f t="shared" si="6"/>
        <v>1618318.64933333</v>
      </c>
      <c r="O19" s="17" t="s">
        <v>85</v>
      </c>
      <c r="P19" s="37">
        <f t="shared" si="7"/>
        <v>28558564.4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131604</v>
      </c>
      <c r="L20" s="38">
        <v>0.7</v>
      </c>
      <c r="M20" s="40">
        <f t="shared" si="5"/>
        <v>92122.8</v>
      </c>
      <c r="N20" s="40">
        <f t="shared" si="6"/>
        <v>94886.484</v>
      </c>
      <c r="O20" s="18" t="s">
        <v>92</v>
      </c>
      <c r="P20" s="39">
        <f t="shared" si="7"/>
        <v>92122.8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8960</v>
      </c>
      <c r="L22" s="38">
        <v>0.6</v>
      </c>
      <c r="M22" s="36">
        <f t="shared" ref="M22:M38" si="8">K22*L22</f>
        <v>5376</v>
      </c>
      <c r="N22" s="36">
        <f t="shared" ref="N22:N39" si="9">M22*J22</f>
        <v>13248</v>
      </c>
      <c r="O22" s="18" t="s">
        <v>22</v>
      </c>
      <c r="P22" s="39">
        <f t="shared" ref="P22:P24" si="10">M22</f>
        <v>5376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357695</v>
      </c>
      <c r="L23" s="17">
        <v>0.8</v>
      </c>
      <c r="M23" s="36">
        <f t="shared" si="8"/>
        <v>286156</v>
      </c>
      <c r="N23" s="36">
        <f t="shared" si="9"/>
        <v>100154.6</v>
      </c>
      <c r="O23" s="17" t="s">
        <v>49</v>
      </c>
      <c r="P23" s="37">
        <f t="shared" si="10"/>
        <v>286156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42371</v>
      </c>
      <c r="L24" s="38">
        <v>0.6</v>
      </c>
      <c r="M24" s="36">
        <f t="shared" si="8"/>
        <v>25422.6</v>
      </c>
      <c r="N24" s="36">
        <f t="shared" si="9"/>
        <v>36136.41</v>
      </c>
      <c r="O24" s="18" t="s">
        <v>55</v>
      </c>
      <c r="P24" s="39">
        <f t="shared" si="10"/>
        <v>25422.6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50</v>
      </c>
      <c r="L25" s="38">
        <v>0.5</v>
      </c>
      <c r="M25" s="36">
        <f t="shared" si="8"/>
        <v>25</v>
      </c>
      <c r="N25" s="36">
        <f t="shared" si="9"/>
        <v>52.0416666666667</v>
      </c>
      <c r="O25" s="18" t="s">
        <v>107</v>
      </c>
      <c r="P25" s="39">
        <f>K25/2+K26+K27*2</f>
        <v>9323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3498</v>
      </c>
      <c r="L26" s="38">
        <v>0.5</v>
      </c>
      <c r="M26" s="36">
        <f t="shared" si="8"/>
        <v>1749</v>
      </c>
      <c r="N26" s="36">
        <f t="shared" si="9"/>
        <v>6311.39142857143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2900</v>
      </c>
      <c r="L27" s="38">
        <v>0.5</v>
      </c>
      <c r="M27" s="36">
        <f t="shared" si="8"/>
        <v>1450</v>
      </c>
      <c r="N27" s="36">
        <f t="shared" si="9"/>
        <v>9178.5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6007815</v>
      </c>
      <c r="L28" s="17">
        <v>0.6</v>
      </c>
      <c r="M28" s="36">
        <f t="shared" si="8"/>
        <v>3604689</v>
      </c>
      <c r="N28" s="36">
        <f t="shared" si="9"/>
        <v>636077.413124999</v>
      </c>
      <c r="O28" s="17" t="s">
        <v>114</v>
      </c>
      <c r="P28" s="37">
        <f>M28</f>
        <v>3604689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695850.6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1159751</v>
      </c>
      <c r="L30" s="38">
        <v>0.6</v>
      </c>
      <c r="M30" s="36">
        <f t="shared" si="8"/>
        <v>695850.6</v>
      </c>
      <c r="N30" s="36">
        <f t="shared" si="9"/>
        <v>1565663.85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4061585</v>
      </c>
      <c r="L31" s="17">
        <v>0.8</v>
      </c>
      <c r="M31" s="36">
        <f t="shared" si="8"/>
        <v>3249268</v>
      </c>
      <c r="N31" s="36">
        <f t="shared" si="9"/>
        <v>74733.164</v>
      </c>
      <c r="O31" s="17" t="s">
        <v>122</v>
      </c>
      <c r="P31" s="37">
        <f t="shared" ref="P31:P38" si="11">M31</f>
        <v>3249268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4000</v>
      </c>
      <c r="L32" s="17">
        <v>0.7</v>
      </c>
      <c r="M32" s="36">
        <f t="shared" si="8"/>
        <v>2800</v>
      </c>
      <c r="N32" s="36">
        <f t="shared" si="9"/>
        <v>1100</v>
      </c>
      <c r="O32" s="17" t="s">
        <v>127</v>
      </c>
      <c r="P32" s="37">
        <f>M32/4+M33+M34*2</f>
        <v>2302004.6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3287578</v>
      </c>
      <c r="L33" s="17">
        <v>0.7</v>
      </c>
      <c r="M33" s="36">
        <f t="shared" si="8"/>
        <v>2301304.6</v>
      </c>
      <c r="N33" s="36">
        <f t="shared" si="9"/>
        <v>2605076.8072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0</v>
      </c>
      <c r="L34" s="17">
        <v>0.7</v>
      </c>
      <c r="M34" s="36">
        <f t="shared" si="8"/>
        <v>0</v>
      </c>
      <c r="N34" s="36">
        <f t="shared" si="9"/>
        <v>0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508532</v>
      </c>
      <c r="L35" s="38">
        <v>0.6</v>
      </c>
      <c r="M35" s="36">
        <f t="shared" si="8"/>
        <v>305119.2</v>
      </c>
      <c r="N35" s="36">
        <f t="shared" si="9"/>
        <v>873454.563200001</v>
      </c>
      <c r="O35" s="18" t="s">
        <v>27</v>
      </c>
      <c r="P35" s="39">
        <f t="shared" si="11"/>
        <v>305119.2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5972400</v>
      </c>
      <c r="L36" s="38">
        <v>0.6</v>
      </c>
      <c r="M36" s="36">
        <f t="shared" si="8"/>
        <v>3583440</v>
      </c>
      <c r="N36" s="36">
        <f t="shared" si="9"/>
        <v>56618.352</v>
      </c>
      <c r="O36" s="18" t="s">
        <v>122</v>
      </c>
      <c r="P36" s="39">
        <f t="shared" si="11"/>
        <v>3583440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21006</v>
      </c>
      <c r="L37" s="38">
        <v>0.8</v>
      </c>
      <c r="M37" s="36">
        <f t="shared" si="8"/>
        <v>16804.8</v>
      </c>
      <c r="N37" s="36">
        <f t="shared" si="9"/>
        <v>2767.19040000001</v>
      </c>
      <c r="O37" s="18" t="s">
        <v>79</v>
      </c>
      <c r="P37" s="39">
        <f t="shared" si="11"/>
        <v>16804.8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130342</v>
      </c>
      <c r="L38" s="43">
        <v>0.8</v>
      </c>
      <c r="M38" s="36">
        <f t="shared" si="8"/>
        <v>104273.6</v>
      </c>
      <c r="N38" s="36">
        <f t="shared" si="9"/>
        <v>14459.2725333334</v>
      </c>
      <c r="O38" s="44" t="s">
        <v>140</v>
      </c>
      <c r="P38" s="45">
        <f t="shared" si="11"/>
        <v>104273.6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503916</v>
      </c>
      <c r="L39" s="46">
        <v>0.8</v>
      </c>
      <c r="M39" s="40">
        <f t="shared" ref="M39:M56" si="12">K39*L39</f>
        <v>403132.8</v>
      </c>
      <c r="N39" s="40">
        <f t="shared" si="9"/>
        <v>282480.912</v>
      </c>
      <c r="O39" s="17" t="s">
        <v>49</v>
      </c>
      <c r="P39" s="37">
        <f t="shared" ref="P39:P44" si="13">M39</f>
        <v>403132.8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41180</v>
      </c>
      <c r="L41" s="38">
        <v>0.7</v>
      </c>
      <c r="M41" s="40">
        <f t="shared" si="12"/>
        <v>28826</v>
      </c>
      <c r="N41" s="40">
        <f t="shared" ref="N41:N56" si="14">M41*J41</f>
        <v>46006.296</v>
      </c>
      <c r="O41" s="18" t="s">
        <v>149</v>
      </c>
      <c r="P41" s="39">
        <f t="shared" si="13"/>
        <v>28826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149303</v>
      </c>
      <c r="L44" s="38">
        <v>0.8</v>
      </c>
      <c r="M44" s="36">
        <f t="shared" si="12"/>
        <v>119442.4</v>
      </c>
      <c r="N44" s="36">
        <f t="shared" si="14"/>
        <v>45388.112</v>
      </c>
      <c r="O44" s="18" t="s">
        <v>155</v>
      </c>
      <c r="P44" s="39">
        <f t="shared" si="13"/>
        <v>119442.4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5608.4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8012</v>
      </c>
      <c r="L46" s="17">
        <v>0.7</v>
      </c>
      <c r="M46" s="36">
        <f t="shared" si="12"/>
        <v>5608.4</v>
      </c>
      <c r="N46" s="36">
        <f t="shared" si="14"/>
        <v>14573.828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1984390</v>
      </c>
      <c r="L47" s="38">
        <v>0.8</v>
      </c>
      <c r="M47" s="36">
        <f t="shared" si="12"/>
        <v>1587512</v>
      </c>
      <c r="N47" s="36">
        <f t="shared" si="14"/>
        <v>124355.106666667</v>
      </c>
      <c r="O47" s="18" t="s">
        <v>55</v>
      </c>
      <c r="P47" s="39">
        <f t="shared" ref="P47:P56" si="15">M47</f>
        <v>1587512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531492</v>
      </c>
      <c r="L48" s="17">
        <v>0.8</v>
      </c>
      <c r="M48" s="36">
        <f t="shared" si="12"/>
        <v>425193.6</v>
      </c>
      <c r="N48" s="36">
        <f t="shared" si="14"/>
        <v>165825.504</v>
      </c>
      <c r="O48" s="17" t="s">
        <v>70</v>
      </c>
      <c r="P48" s="37">
        <f t="shared" si="15"/>
        <v>425193.6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686813</v>
      </c>
      <c r="L49" s="38">
        <v>0.6</v>
      </c>
      <c r="M49" s="36">
        <f t="shared" si="12"/>
        <v>412087.8</v>
      </c>
      <c r="N49" s="36">
        <f t="shared" si="14"/>
        <v>572802.042</v>
      </c>
      <c r="O49" s="18" t="s">
        <v>107</v>
      </c>
      <c r="P49" s="39">
        <f t="shared" si="15"/>
        <v>412087.8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724916</v>
      </c>
      <c r="L50" s="17">
        <v>0.8</v>
      </c>
      <c r="M50" s="36">
        <f t="shared" si="12"/>
        <v>579932.8</v>
      </c>
      <c r="N50" s="36">
        <f t="shared" si="14"/>
        <v>291899.509333333</v>
      </c>
      <c r="O50" s="17" t="s">
        <v>175</v>
      </c>
      <c r="P50" s="37">
        <f t="shared" si="15"/>
        <v>579932.8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3361036</v>
      </c>
      <c r="L51" s="17">
        <v>0.8</v>
      </c>
      <c r="M51" s="36">
        <f t="shared" si="12"/>
        <v>2688828.8</v>
      </c>
      <c r="N51" s="36">
        <f t="shared" si="14"/>
        <v>321852.80736</v>
      </c>
      <c r="O51" s="17" t="s">
        <v>85</v>
      </c>
      <c r="P51" s="37">
        <f t="shared" si="15"/>
        <v>2688828.8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1359381</v>
      </c>
      <c r="L52" s="38">
        <v>0.8</v>
      </c>
      <c r="M52" s="36">
        <f t="shared" si="12"/>
        <v>1087504.8</v>
      </c>
      <c r="N52" s="36">
        <f t="shared" si="14"/>
        <v>685128.024</v>
      </c>
      <c r="O52" s="18" t="s">
        <v>184</v>
      </c>
      <c r="P52" s="39">
        <f t="shared" si="15"/>
        <v>1087504.8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0</v>
      </c>
      <c r="L53" s="17">
        <v>0.8</v>
      </c>
      <c r="M53" s="36">
        <f t="shared" si="12"/>
        <v>0</v>
      </c>
      <c r="N53" s="36">
        <f t="shared" si="14"/>
        <v>0</v>
      </c>
      <c r="O53" s="17" t="s">
        <v>49</v>
      </c>
      <c r="P53" s="37">
        <f t="shared" si="15"/>
        <v>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257303</v>
      </c>
      <c r="L54" s="17">
        <v>0.8</v>
      </c>
      <c r="M54" s="36">
        <f t="shared" si="12"/>
        <v>205842.4</v>
      </c>
      <c r="N54" s="36">
        <f t="shared" si="14"/>
        <v>242482.3472</v>
      </c>
      <c r="O54" s="17" t="s">
        <v>107</v>
      </c>
      <c r="P54" s="37">
        <f t="shared" si="15"/>
        <v>205842.4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1268013</v>
      </c>
      <c r="L55" s="17">
        <v>0.8</v>
      </c>
      <c r="M55" s="36">
        <f t="shared" si="12"/>
        <v>1014410.4</v>
      </c>
      <c r="N55" s="36">
        <f t="shared" si="14"/>
        <v>82877.32968</v>
      </c>
      <c r="O55" s="17" t="s">
        <v>79</v>
      </c>
      <c r="P55" s="37">
        <f t="shared" si="15"/>
        <v>1014410.4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98526</v>
      </c>
      <c r="L56" s="17">
        <v>0.6</v>
      </c>
      <c r="M56" s="40">
        <f t="shared" si="12"/>
        <v>59115.6</v>
      </c>
      <c r="N56" s="40">
        <f t="shared" si="14"/>
        <v>148084.578</v>
      </c>
      <c r="O56" s="17" t="s">
        <v>55</v>
      </c>
      <c r="P56" s="37">
        <f t="shared" si="15"/>
        <v>59115.6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659582</v>
      </c>
      <c r="L58" s="17">
        <v>0.8</v>
      </c>
      <c r="M58" s="36">
        <f t="shared" ref="M58:M75" si="16">K58*L58</f>
        <v>527665.6</v>
      </c>
      <c r="N58" s="36">
        <f t="shared" ref="N58:N75" si="17">M58*J58</f>
        <v>117405.596</v>
      </c>
      <c r="O58" s="17" t="s">
        <v>79</v>
      </c>
      <c r="P58" s="37">
        <f t="shared" ref="P58:P62" si="18">M58</f>
        <v>527665.6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20384583</v>
      </c>
      <c r="L59" s="38">
        <v>0.8</v>
      </c>
      <c r="M59" s="40">
        <f t="shared" si="16"/>
        <v>16307666.4</v>
      </c>
      <c r="N59" s="40">
        <f t="shared" si="17"/>
        <v>2772303.288</v>
      </c>
      <c r="O59" s="18" t="s">
        <v>205</v>
      </c>
      <c r="P59" s="39">
        <f t="shared" si="18"/>
        <v>16307666.4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533</v>
      </c>
      <c r="L62" s="17">
        <v>0.6</v>
      </c>
      <c r="M62" s="36">
        <f t="shared" si="16"/>
        <v>319.8</v>
      </c>
      <c r="N62" s="36">
        <f t="shared" si="17"/>
        <v>10774.062</v>
      </c>
      <c r="O62" s="17" t="s">
        <v>43</v>
      </c>
      <c r="P62" s="37">
        <f t="shared" si="18"/>
        <v>319.8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14817.6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24376</v>
      </c>
      <c r="L64" s="17">
        <v>0.6</v>
      </c>
      <c r="M64" s="36">
        <f t="shared" si="16"/>
        <v>14625.6</v>
      </c>
      <c r="N64" s="36">
        <f t="shared" si="17"/>
        <v>37207.5264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160</v>
      </c>
      <c r="L65" s="17">
        <v>0.6</v>
      </c>
      <c r="M65" s="36">
        <f t="shared" si="16"/>
        <v>96</v>
      </c>
      <c r="N65" s="36">
        <f t="shared" si="17"/>
        <v>415.104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445570</v>
      </c>
      <c r="L66" s="38">
        <v>0.7</v>
      </c>
      <c r="M66" s="36">
        <f t="shared" si="16"/>
        <v>311899</v>
      </c>
      <c r="N66" s="36">
        <f t="shared" si="17"/>
        <v>36086.7143</v>
      </c>
      <c r="O66" s="18" t="s">
        <v>221</v>
      </c>
      <c r="P66" s="39">
        <f t="shared" ref="P66:P75" si="19">M66</f>
        <v>311899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76596</v>
      </c>
      <c r="L67" s="38">
        <v>0.6</v>
      </c>
      <c r="M67" s="36">
        <f t="shared" si="16"/>
        <v>45957.6</v>
      </c>
      <c r="N67" s="36">
        <f t="shared" si="17"/>
        <v>28231.0971428571</v>
      </c>
      <c r="O67" s="18" t="s">
        <v>226</v>
      </c>
      <c r="P67" s="39">
        <f t="shared" si="19"/>
        <v>45957.6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500</v>
      </c>
      <c r="L68" s="38">
        <v>0.6</v>
      </c>
      <c r="M68" s="36">
        <f t="shared" si="16"/>
        <v>300</v>
      </c>
      <c r="N68" s="36">
        <f t="shared" si="17"/>
        <v>11400</v>
      </c>
      <c r="O68" s="18" t="s">
        <v>232</v>
      </c>
      <c r="P68" s="39">
        <f t="shared" si="19"/>
        <v>300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5</v>
      </c>
      <c r="L69" s="38">
        <v>0.8</v>
      </c>
      <c r="M69" s="36">
        <f t="shared" si="16"/>
        <v>4</v>
      </c>
      <c r="N69" s="36">
        <f t="shared" si="17"/>
        <v>112</v>
      </c>
      <c r="O69" s="18" t="s">
        <v>236</v>
      </c>
      <c r="P69" s="39">
        <f t="shared" si="19"/>
        <v>4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333001</v>
      </c>
      <c r="L70" s="17">
        <v>0.5</v>
      </c>
      <c r="M70" s="36">
        <f t="shared" si="16"/>
        <v>166500.5</v>
      </c>
      <c r="N70" s="36">
        <f t="shared" si="17"/>
        <v>29206.9627083334</v>
      </c>
      <c r="O70" s="17" t="s">
        <v>241</v>
      </c>
      <c r="P70" s="37">
        <f t="shared" si="19"/>
        <v>166500.5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0</v>
      </c>
      <c r="L71" s="17">
        <v>0.5</v>
      </c>
      <c r="M71" s="36">
        <f t="shared" si="16"/>
        <v>0</v>
      </c>
      <c r="N71" s="36">
        <f t="shared" si="17"/>
        <v>0</v>
      </c>
      <c r="O71" s="17" t="s">
        <v>246</v>
      </c>
      <c r="P71" s="37">
        <f t="shared" si="19"/>
        <v>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27826</v>
      </c>
      <c r="L72" s="17">
        <v>0.5</v>
      </c>
      <c r="M72" s="36">
        <f t="shared" si="16"/>
        <v>13913</v>
      </c>
      <c r="N72" s="36">
        <f t="shared" si="17"/>
        <v>490711.51</v>
      </c>
      <c r="O72" s="17" t="s">
        <v>252</v>
      </c>
      <c r="P72" s="37">
        <f t="shared" si="19"/>
        <v>13913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53444</v>
      </c>
      <c r="L73" s="17">
        <v>0.5</v>
      </c>
      <c r="M73" s="36">
        <f t="shared" si="16"/>
        <v>26722</v>
      </c>
      <c r="N73" s="36">
        <f t="shared" si="17"/>
        <v>229809.2</v>
      </c>
      <c r="O73" s="17" t="s">
        <v>258</v>
      </c>
      <c r="P73" s="37">
        <f t="shared" si="19"/>
        <v>26722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290504</v>
      </c>
      <c r="L74" s="17">
        <v>0.5</v>
      </c>
      <c r="M74" s="36">
        <f t="shared" si="16"/>
        <v>145252</v>
      </c>
      <c r="N74" s="36">
        <f t="shared" si="17"/>
        <v>42123.08</v>
      </c>
      <c r="O74" s="17" t="s">
        <v>221</v>
      </c>
      <c r="P74" s="37">
        <f t="shared" si="19"/>
        <v>145252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1809067</v>
      </c>
      <c r="L75" s="17">
        <v>0.7</v>
      </c>
      <c r="M75" s="40">
        <f t="shared" si="16"/>
        <v>1266346.9</v>
      </c>
      <c r="N75" s="40">
        <f t="shared" si="17"/>
        <v>907337.55385</v>
      </c>
      <c r="O75" s="17" t="s">
        <v>33</v>
      </c>
      <c r="P75" s="37">
        <f t="shared" si="19"/>
        <v>1266346.9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111118</v>
      </c>
      <c r="L77" s="17">
        <v>0.6</v>
      </c>
      <c r="M77" s="40">
        <f>K77*L77</f>
        <v>66670.8</v>
      </c>
      <c r="N77" s="40">
        <f>M77*J77</f>
        <v>41269.2252</v>
      </c>
      <c r="O77" s="17" t="s">
        <v>221</v>
      </c>
      <c r="P77" s="37">
        <f>M77</f>
        <v>66670.8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472439</v>
      </c>
      <c r="L79" s="17">
        <v>0.7</v>
      </c>
      <c r="M79" s="36">
        <f>K79*L79</f>
        <v>330707.3</v>
      </c>
      <c r="N79" s="36">
        <f>M79*J79</f>
        <v>157085.9675</v>
      </c>
      <c r="O79" s="17" t="s">
        <v>274</v>
      </c>
      <c r="P79" s="37">
        <f>M79</f>
        <v>330707.3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281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36482</v>
      </c>
      <c r="L3" s="17">
        <v>0.8</v>
      </c>
      <c r="M3" s="36">
        <f t="shared" ref="M3:M7" si="0">K3*L3</f>
        <v>29185.6</v>
      </c>
      <c r="N3" s="36">
        <f t="shared" ref="N3:N7" si="1">M3*J3</f>
        <v>42256.5794285713</v>
      </c>
      <c r="O3" s="17" t="s">
        <v>22</v>
      </c>
      <c r="P3" s="37">
        <f t="shared" ref="P3:P7" si="2">M3</f>
        <v>29185.6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2147</v>
      </c>
      <c r="L4" s="17">
        <v>0.8</v>
      </c>
      <c r="M4" s="36">
        <f t="shared" si="0"/>
        <v>1717.6</v>
      </c>
      <c r="N4" s="36">
        <f t="shared" si="1"/>
        <v>6080.304</v>
      </c>
      <c r="O4" s="17" t="s">
        <v>27</v>
      </c>
      <c r="P4" s="37">
        <f t="shared" si="2"/>
        <v>1717.6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105</v>
      </c>
      <c r="L5" s="38">
        <v>0.6</v>
      </c>
      <c r="M5" s="36">
        <f t="shared" si="0"/>
        <v>63</v>
      </c>
      <c r="N5" s="36">
        <f t="shared" si="1"/>
        <v>16380</v>
      </c>
      <c r="O5" s="18" t="s">
        <v>33</v>
      </c>
      <c r="P5" s="39">
        <f t="shared" si="2"/>
        <v>63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642852.666666667</v>
      </c>
      <c r="L6" s="17">
        <v>0.8</v>
      </c>
      <c r="M6" s="36">
        <f t="shared" si="0"/>
        <v>514282.133333334</v>
      </c>
      <c r="N6" s="36">
        <f t="shared" si="1"/>
        <v>510796.443318519</v>
      </c>
      <c r="O6" s="17" t="s">
        <v>38</v>
      </c>
      <c r="P6" s="37">
        <f t="shared" si="2"/>
        <v>514282.133333334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702475</v>
      </c>
      <c r="L7" s="38">
        <v>0.7</v>
      </c>
      <c r="M7" s="40">
        <f t="shared" si="0"/>
        <v>491732.5</v>
      </c>
      <c r="N7" s="40">
        <f t="shared" si="1"/>
        <v>36879.9375</v>
      </c>
      <c r="O7" s="18" t="s">
        <v>43</v>
      </c>
      <c r="P7" s="39">
        <f t="shared" si="2"/>
        <v>491732.5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48418</v>
      </c>
      <c r="L9" s="17">
        <v>0.8</v>
      </c>
      <c r="M9" s="36">
        <f t="shared" ref="M9:M12" si="3">K9*L9</f>
        <v>38734.4</v>
      </c>
      <c r="N9" s="36">
        <f t="shared" ref="N9:N12" si="4">M9*J9</f>
        <v>36548.6731428572</v>
      </c>
      <c r="O9" s="17" t="s">
        <v>49</v>
      </c>
      <c r="P9" s="37">
        <f>M9</f>
        <v>38734.4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2004793</v>
      </c>
      <c r="L10" s="17">
        <v>0.6</v>
      </c>
      <c r="M10" s="40">
        <f t="shared" si="3"/>
        <v>1202875.8</v>
      </c>
      <c r="N10" s="40">
        <f t="shared" si="4"/>
        <v>145204.293</v>
      </c>
      <c r="O10" s="17" t="s">
        <v>55</v>
      </c>
      <c r="P10" s="37">
        <f>M10/2+M12</f>
        <v>5410479.3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8015069</v>
      </c>
      <c r="L12" s="17">
        <v>0.6</v>
      </c>
      <c r="M12" s="40">
        <f t="shared" si="3"/>
        <v>4809041.4</v>
      </c>
      <c r="N12" s="40">
        <f t="shared" si="4"/>
        <v>963525.794785715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1823163</v>
      </c>
      <c r="L14" s="17">
        <v>0.8</v>
      </c>
      <c r="M14" s="36">
        <f t="shared" ref="M14:M20" si="5">K14*L14</f>
        <v>1458530.4</v>
      </c>
      <c r="N14" s="36">
        <f t="shared" ref="N14:N20" si="6">M14*J14</f>
        <v>390886.1472</v>
      </c>
      <c r="O14" s="17" t="s">
        <v>64</v>
      </c>
      <c r="P14" s="37">
        <f t="shared" ref="P14:P20" si="7">M14</f>
        <v>1458530.4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366927</v>
      </c>
      <c r="L15" s="38">
        <v>0.8</v>
      </c>
      <c r="M15" s="36">
        <f t="shared" si="5"/>
        <v>293541.6</v>
      </c>
      <c r="N15" s="36">
        <f t="shared" si="6"/>
        <v>38160.408</v>
      </c>
      <c r="O15" s="18" t="s">
        <v>70</v>
      </c>
      <c r="P15" s="39">
        <f t="shared" si="7"/>
        <v>293541.6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81292</v>
      </c>
      <c r="L16" s="38">
        <v>0.6</v>
      </c>
      <c r="M16" s="36">
        <f t="shared" si="5"/>
        <v>48775.2</v>
      </c>
      <c r="N16" s="36">
        <f t="shared" si="6"/>
        <v>23025.959</v>
      </c>
      <c r="O16" s="18" t="s">
        <v>49</v>
      </c>
      <c r="P16" s="39">
        <f t="shared" si="7"/>
        <v>48775.2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4613175</v>
      </c>
      <c r="L17" s="38">
        <v>0.7</v>
      </c>
      <c r="M17" s="36">
        <f t="shared" si="5"/>
        <v>3229222.5</v>
      </c>
      <c r="N17" s="36">
        <f t="shared" si="6"/>
        <v>513446.3775</v>
      </c>
      <c r="O17" s="18" t="s">
        <v>79</v>
      </c>
      <c r="P17" s="39">
        <f t="shared" si="7"/>
        <v>3229222.5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17623847</v>
      </c>
      <c r="L18" s="17">
        <v>0.8</v>
      </c>
      <c r="M18" s="36">
        <f t="shared" si="5"/>
        <v>14099077.6</v>
      </c>
      <c r="N18" s="36">
        <f t="shared" si="6"/>
        <v>1205471.1348</v>
      </c>
      <c r="O18" s="17" t="s">
        <v>85</v>
      </c>
      <c r="P18" s="37">
        <f t="shared" si="7"/>
        <v>14099077.6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13829925.5</v>
      </c>
      <c r="L19" s="17">
        <v>0.8</v>
      </c>
      <c r="M19" s="36">
        <f t="shared" si="5"/>
        <v>11063940.4</v>
      </c>
      <c r="N19" s="36">
        <f t="shared" si="6"/>
        <v>626956.622666667</v>
      </c>
      <c r="O19" s="17" t="s">
        <v>85</v>
      </c>
      <c r="P19" s="37">
        <f t="shared" si="7"/>
        <v>11063940.4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219889</v>
      </c>
      <c r="L20" s="38">
        <v>0.7</v>
      </c>
      <c r="M20" s="40">
        <f t="shared" si="5"/>
        <v>153922.3</v>
      </c>
      <c r="N20" s="40">
        <f t="shared" si="6"/>
        <v>158539.969</v>
      </c>
      <c r="O20" s="18" t="s">
        <v>92</v>
      </c>
      <c r="P20" s="39">
        <f t="shared" si="7"/>
        <v>153922.3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10030</v>
      </c>
      <c r="L22" s="38">
        <v>0.6</v>
      </c>
      <c r="M22" s="36">
        <f t="shared" ref="M22:M38" si="8">K22*L22</f>
        <v>6018</v>
      </c>
      <c r="N22" s="36">
        <f t="shared" ref="N22:N39" si="9">M22*J22</f>
        <v>14830.0714285714</v>
      </c>
      <c r="O22" s="18" t="s">
        <v>22</v>
      </c>
      <c r="P22" s="39">
        <f t="shared" ref="P22:P24" si="10">M22</f>
        <v>6018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784641</v>
      </c>
      <c r="L23" s="17">
        <v>0.8</v>
      </c>
      <c r="M23" s="36">
        <f t="shared" si="8"/>
        <v>627712.8</v>
      </c>
      <c r="N23" s="36">
        <f t="shared" si="9"/>
        <v>219699.48</v>
      </c>
      <c r="O23" s="17" t="s">
        <v>49</v>
      </c>
      <c r="P23" s="37">
        <f t="shared" si="10"/>
        <v>627712.8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269270</v>
      </c>
      <c r="L24" s="38">
        <v>0.6</v>
      </c>
      <c r="M24" s="36">
        <f t="shared" si="8"/>
        <v>161562</v>
      </c>
      <c r="N24" s="36">
        <f t="shared" si="9"/>
        <v>229648.842857143</v>
      </c>
      <c r="O24" s="18" t="s">
        <v>55</v>
      </c>
      <c r="P24" s="39">
        <f t="shared" si="10"/>
        <v>161562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0</v>
      </c>
      <c r="L25" s="38">
        <v>0.5</v>
      </c>
      <c r="M25" s="36">
        <f t="shared" si="8"/>
        <v>0</v>
      </c>
      <c r="N25" s="36">
        <f t="shared" si="9"/>
        <v>0</v>
      </c>
      <c r="O25" s="18" t="s">
        <v>107</v>
      </c>
      <c r="P25" s="39">
        <f>K25/2+K26+K27*2</f>
        <v>35954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9650</v>
      </c>
      <c r="L26" s="38">
        <v>0.5</v>
      </c>
      <c r="M26" s="36">
        <f t="shared" si="8"/>
        <v>4825</v>
      </c>
      <c r="N26" s="36">
        <f t="shared" si="9"/>
        <v>17411.3571428571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13152</v>
      </c>
      <c r="L27" s="38">
        <v>0.5</v>
      </c>
      <c r="M27" s="36">
        <f t="shared" si="8"/>
        <v>6576</v>
      </c>
      <c r="N27" s="36">
        <f t="shared" si="9"/>
        <v>41626.08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10788928</v>
      </c>
      <c r="L28" s="17">
        <v>0.6</v>
      </c>
      <c r="M28" s="36">
        <f t="shared" si="8"/>
        <v>6473356.8</v>
      </c>
      <c r="N28" s="36">
        <f t="shared" si="9"/>
        <v>1142277.752</v>
      </c>
      <c r="O28" s="17" t="s">
        <v>114</v>
      </c>
      <c r="P28" s="37">
        <f>M28</f>
        <v>6473356.8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6000</v>
      </c>
      <c r="L29" s="38">
        <v>0.6</v>
      </c>
      <c r="M29" s="36">
        <f t="shared" si="8"/>
        <v>3600</v>
      </c>
      <c r="N29" s="36">
        <f t="shared" si="9"/>
        <v>3315.6</v>
      </c>
      <c r="O29" s="18" t="s">
        <v>85</v>
      </c>
      <c r="P29" s="39">
        <f>M29*0.15/0.5+M30</f>
        <v>443559.6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737466</v>
      </c>
      <c r="L30" s="38">
        <v>0.6</v>
      </c>
      <c r="M30" s="36">
        <f t="shared" si="8"/>
        <v>442479.6</v>
      </c>
      <c r="N30" s="36">
        <f t="shared" si="9"/>
        <v>995579.1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1751255</v>
      </c>
      <c r="L31" s="17">
        <v>0.8</v>
      </c>
      <c r="M31" s="36">
        <f t="shared" si="8"/>
        <v>1401004</v>
      </c>
      <c r="N31" s="36">
        <f t="shared" si="9"/>
        <v>32223.092</v>
      </c>
      <c r="O31" s="17" t="s">
        <v>122</v>
      </c>
      <c r="P31" s="37">
        <f t="shared" ref="P31:P38" si="11">M31</f>
        <v>1401004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2170</v>
      </c>
      <c r="L32" s="17">
        <v>0.7</v>
      </c>
      <c r="M32" s="36">
        <f t="shared" si="8"/>
        <v>1519</v>
      </c>
      <c r="N32" s="36">
        <f t="shared" si="9"/>
        <v>596.75</v>
      </c>
      <c r="O32" s="17" t="s">
        <v>127</v>
      </c>
      <c r="P32" s="37">
        <f>M32/4+M33+M34*2</f>
        <v>2495620.75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3433430</v>
      </c>
      <c r="L33" s="17">
        <v>0.7</v>
      </c>
      <c r="M33" s="36">
        <f t="shared" si="8"/>
        <v>2403401</v>
      </c>
      <c r="N33" s="36">
        <f t="shared" si="9"/>
        <v>2720649.932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65600</v>
      </c>
      <c r="L34" s="17">
        <v>0.7</v>
      </c>
      <c r="M34" s="36">
        <f t="shared" si="8"/>
        <v>45920</v>
      </c>
      <c r="N34" s="36">
        <f t="shared" si="9"/>
        <v>90433.7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843465</v>
      </c>
      <c r="L35" s="38">
        <v>0.6</v>
      </c>
      <c r="M35" s="36">
        <f t="shared" si="8"/>
        <v>506079</v>
      </c>
      <c r="N35" s="36">
        <f t="shared" si="9"/>
        <v>1448735.484</v>
      </c>
      <c r="O35" s="18" t="s">
        <v>27</v>
      </c>
      <c r="P35" s="39">
        <f t="shared" si="11"/>
        <v>506079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7000440</v>
      </c>
      <c r="L36" s="38">
        <v>0.6</v>
      </c>
      <c r="M36" s="36">
        <f t="shared" si="8"/>
        <v>4200264</v>
      </c>
      <c r="N36" s="36">
        <f t="shared" si="9"/>
        <v>66364.1712</v>
      </c>
      <c r="O36" s="18" t="s">
        <v>122</v>
      </c>
      <c r="P36" s="39">
        <f t="shared" si="11"/>
        <v>4200264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5568</v>
      </c>
      <c r="L37" s="38">
        <v>0.8</v>
      </c>
      <c r="M37" s="36">
        <f t="shared" si="8"/>
        <v>4454.4</v>
      </c>
      <c r="N37" s="36">
        <f t="shared" si="9"/>
        <v>733.491200000001</v>
      </c>
      <c r="O37" s="18" t="s">
        <v>79</v>
      </c>
      <c r="P37" s="39">
        <f t="shared" si="11"/>
        <v>4454.4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124760</v>
      </c>
      <c r="L38" s="43">
        <v>0.8</v>
      </c>
      <c r="M38" s="36">
        <f t="shared" si="8"/>
        <v>99808</v>
      </c>
      <c r="N38" s="36">
        <f t="shared" si="9"/>
        <v>13840.0426666667</v>
      </c>
      <c r="O38" s="44" t="s">
        <v>140</v>
      </c>
      <c r="P38" s="45">
        <f t="shared" si="11"/>
        <v>99808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267349</v>
      </c>
      <c r="L39" s="46">
        <v>0.8</v>
      </c>
      <c r="M39" s="40">
        <f t="shared" ref="M39:M56" si="12">K39*L39</f>
        <v>213879.2</v>
      </c>
      <c r="N39" s="40">
        <f t="shared" si="9"/>
        <v>149868.210857143</v>
      </c>
      <c r="O39" s="17" t="s">
        <v>49</v>
      </c>
      <c r="P39" s="37">
        <f t="shared" ref="P39:P44" si="13">M39</f>
        <v>213879.2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123906</v>
      </c>
      <c r="L41" s="38">
        <v>0.7</v>
      </c>
      <c r="M41" s="40">
        <f t="shared" si="12"/>
        <v>86734.2</v>
      </c>
      <c r="N41" s="40">
        <f t="shared" ref="N41:N56" si="14">M41*J41</f>
        <v>138427.7832</v>
      </c>
      <c r="O41" s="18" t="s">
        <v>149</v>
      </c>
      <c r="P41" s="39">
        <f t="shared" si="13"/>
        <v>86734.2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885733</v>
      </c>
      <c r="L44" s="38">
        <v>0.8</v>
      </c>
      <c r="M44" s="36">
        <f t="shared" si="12"/>
        <v>708586.4</v>
      </c>
      <c r="N44" s="36">
        <f t="shared" si="14"/>
        <v>269262.832</v>
      </c>
      <c r="O44" s="18" t="s">
        <v>155</v>
      </c>
      <c r="P44" s="39">
        <f t="shared" si="13"/>
        <v>708586.4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1928.5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2755</v>
      </c>
      <c r="L46" s="17">
        <v>0.7</v>
      </c>
      <c r="M46" s="36">
        <f t="shared" si="12"/>
        <v>1928.5</v>
      </c>
      <c r="N46" s="36">
        <f t="shared" si="14"/>
        <v>5011.345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7118231</v>
      </c>
      <c r="L47" s="38">
        <v>0.8</v>
      </c>
      <c r="M47" s="36">
        <f t="shared" si="12"/>
        <v>5694584.8</v>
      </c>
      <c r="N47" s="36">
        <f t="shared" si="14"/>
        <v>446075.809333333</v>
      </c>
      <c r="O47" s="18" t="s">
        <v>55</v>
      </c>
      <c r="P47" s="39">
        <f t="shared" ref="P47:P56" si="15">M47</f>
        <v>5694584.8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380768</v>
      </c>
      <c r="L48" s="17">
        <v>0.8</v>
      </c>
      <c r="M48" s="36">
        <f t="shared" si="12"/>
        <v>304614.4</v>
      </c>
      <c r="N48" s="36">
        <f t="shared" si="14"/>
        <v>118799.616</v>
      </c>
      <c r="O48" s="17" t="s">
        <v>70</v>
      </c>
      <c r="P48" s="37">
        <f t="shared" si="15"/>
        <v>304614.4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2253070</v>
      </c>
      <c r="L49" s="38">
        <v>0.6</v>
      </c>
      <c r="M49" s="36">
        <f t="shared" si="12"/>
        <v>1351842</v>
      </c>
      <c r="N49" s="36">
        <f t="shared" si="14"/>
        <v>1879060.38</v>
      </c>
      <c r="O49" s="18" t="s">
        <v>107</v>
      </c>
      <c r="P49" s="39">
        <f t="shared" si="15"/>
        <v>1351842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820747</v>
      </c>
      <c r="L50" s="17">
        <v>0.8</v>
      </c>
      <c r="M50" s="36">
        <f t="shared" si="12"/>
        <v>656597.6</v>
      </c>
      <c r="N50" s="36">
        <f t="shared" si="14"/>
        <v>330487.458666666</v>
      </c>
      <c r="O50" s="17" t="s">
        <v>175</v>
      </c>
      <c r="P50" s="37">
        <f t="shared" si="15"/>
        <v>656597.6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2086432</v>
      </c>
      <c r="L51" s="17">
        <v>0.8</v>
      </c>
      <c r="M51" s="36">
        <f t="shared" si="12"/>
        <v>1669145.6</v>
      </c>
      <c r="N51" s="36">
        <f t="shared" si="14"/>
        <v>199796.72832</v>
      </c>
      <c r="O51" s="17" t="s">
        <v>85</v>
      </c>
      <c r="P51" s="37">
        <f t="shared" si="15"/>
        <v>1669145.6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2723454</v>
      </c>
      <c r="L52" s="38">
        <v>0.8</v>
      </c>
      <c r="M52" s="36">
        <f t="shared" si="12"/>
        <v>2178763.2</v>
      </c>
      <c r="N52" s="36">
        <f t="shared" si="14"/>
        <v>1372620.816</v>
      </c>
      <c r="O52" s="18" t="s">
        <v>184</v>
      </c>
      <c r="P52" s="39">
        <f t="shared" si="15"/>
        <v>2178763.2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800</v>
      </c>
      <c r="L53" s="17">
        <v>0.8</v>
      </c>
      <c r="M53" s="36">
        <f t="shared" si="12"/>
        <v>640</v>
      </c>
      <c r="N53" s="36">
        <f t="shared" si="14"/>
        <v>1257.14285714285</v>
      </c>
      <c r="O53" s="17" t="s">
        <v>49</v>
      </c>
      <c r="P53" s="37">
        <f t="shared" si="15"/>
        <v>640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39592</v>
      </c>
      <c r="L54" s="17">
        <v>0.8</v>
      </c>
      <c r="M54" s="36">
        <f t="shared" si="12"/>
        <v>31673.6</v>
      </c>
      <c r="N54" s="36">
        <f t="shared" si="14"/>
        <v>37311.5008</v>
      </c>
      <c r="O54" s="17" t="s">
        <v>107</v>
      </c>
      <c r="P54" s="37">
        <f t="shared" si="15"/>
        <v>31673.6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1608920</v>
      </c>
      <c r="L55" s="17">
        <v>0.8</v>
      </c>
      <c r="M55" s="36">
        <f t="shared" si="12"/>
        <v>1287136</v>
      </c>
      <c r="N55" s="36">
        <f t="shared" si="14"/>
        <v>105159.0112</v>
      </c>
      <c r="O55" s="17" t="s">
        <v>79</v>
      </c>
      <c r="P55" s="37">
        <f t="shared" si="15"/>
        <v>1287136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222184</v>
      </c>
      <c r="L56" s="17">
        <v>0.6</v>
      </c>
      <c r="M56" s="40">
        <f t="shared" si="12"/>
        <v>133310.4</v>
      </c>
      <c r="N56" s="40">
        <f t="shared" si="14"/>
        <v>333942.552</v>
      </c>
      <c r="O56" s="17" t="s">
        <v>55</v>
      </c>
      <c r="P56" s="37">
        <f t="shared" si="15"/>
        <v>133310.4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279661</v>
      </c>
      <c r="L58" s="17">
        <v>0.8</v>
      </c>
      <c r="M58" s="36">
        <f t="shared" ref="M58:M75" si="16">K58*L58</f>
        <v>223728.8</v>
      </c>
      <c r="N58" s="36">
        <f t="shared" ref="N58:N75" si="17">M58*J58</f>
        <v>49779.658</v>
      </c>
      <c r="O58" s="17" t="s">
        <v>79</v>
      </c>
      <c r="P58" s="37">
        <f t="shared" ref="P58:P62" si="18">M58</f>
        <v>223728.8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11103861</v>
      </c>
      <c r="L59" s="38">
        <v>0.8</v>
      </c>
      <c r="M59" s="40">
        <f t="shared" si="16"/>
        <v>8883088.8</v>
      </c>
      <c r="N59" s="40">
        <f t="shared" si="17"/>
        <v>1510125.096</v>
      </c>
      <c r="O59" s="18" t="s">
        <v>205</v>
      </c>
      <c r="P59" s="39">
        <f t="shared" si="18"/>
        <v>8883088.8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4645</v>
      </c>
      <c r="L62" s="17">
        <v>0.6</v>
      </c>
      <c r="M62" s="36">
        <f t="shared" si="16"/>
        <v>2787</v>
      </c>
      <c r="N62" s="36">
        <f t="shared" si="17"/>
        <v>93894.03</v>
      </c>
      <c r="O62" s="17" t="s">
        <v>43</v>
      </c>
      <c r="P62" s="37">
        <f t="shared" si="18"/>
        <v>2787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600</v>
      </c>
      <c r="L63" s="17">
        <v>0.6</v>
      </c>
      <c r="M63" s="36">
        <f t="shared" si="16"/>
        <v>360</v>
      </c>
      <c r="N63" s="36">
        <f t="shared" si="17"/>
        <v>538.56</v>
      </c>
      <c r="O63" s="17" t="s">
        <v>215</v>
      </c>
      <c r="P63" s="37">
        <f>M63/2+M64+M65*2</f>
        <v>1188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1680</v>
      </c>
      <c r="L64" s="17">
        <v>0.6</v>
      </c>
      <c r="M64" s="36">
        <f t="shared" si="16"/>
        <v>1008</v>
      </c>
      <c r="N64" s="36">
        <f t="shared" si="17"/>
        <v>2564.352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936947</v>
      </c>
      <c r="L66" s="38">
        <v>0.7</v>
      </c>
      <c r="M66" s="36">
        <f t="shared" si="16"/>
        <v>655862.9</v>
      </c>
      <c r="N66" s="36">
        <f t="shared" si="17"/>
        <v>75883.33753</v>
      </c>
      <c r="O66" s="18" t="s">
        <v>221</v>
      </c>
      <c r="P66" s="39">
        <f t="shared" ref="P66:P75" si="19">M66</f>
        <v>655862.9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90746</v>
      </c>
      <c r="L67" s="38">
        <v>0.6</v>
      </c>
      <c r="M67" s="36">
        <f t="shared" si="16"/>
        <v>54447.6</v>
      </c>
      <c r="N67" s="36">
        <f t="shared" si="17"/>
        <v>33446.3828571428</v>
      </c>
      <c r="O67" s="18" t="s">
        <v>226</v>
      </c>
      <c r="P67" s="39">
        <f t="shared" si="19"/>
        <v>54447.6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616</v>
      </c>
      <c r="L68" s="38">
        <v>0.6</v>
      </c>
      <c r="M68" s="36">
        <f t="shared" si="16"/>
        <v>369.6</v>
      </c>
      <c r="N68" s="36">
        <f t="shared" si="17"/>
        <v>14044.8</v>
      </c>
      <c r="O68" s="18" t="s">
        <v>232</v>
      </c>
      <c r="P68" s="39">
        <f t="shared" si="19"/>
        <v>369.6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500</v>
      </c>
      <c r="L69" s="38">
        <v>0.8</v>
      </c>
      <c r="M69" s="36">
        <f t="shared" si="16"/>
        <v>400</v>
      </c>
      <c r="N69" s="36">
        <f t="shared" si="17"/>
        <v>11200</v>
      </c>
      <c r="O69" s="18" t="s">
        <v>236</v>
      </c>
      <c r="P69" s="39">
        <f t="shared" si="19"/>
        <v>400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420529</v>
      </c>
      <c r="L70" s="17">
        <v>0.5</v>
      </c>
      <c r="M70" s="36">
        <f t="shared" si="16"/>
        <v>210264.5</v>
      </c>
      <c r="N70" s="36">
        <f t="shared" si="17"/>
        <v>36883.8977083334</v>
      </c>
      <c r="O70" s="17" t="s">
        <v>241</v>
      </c>
      <c r="P70" s="37">
        <f t="shared" si="19"/>
        <v>210264.5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210</v>
      </c>
      <c r="L71" s="17">
        <v>0.5</v>
      </c>
      <c r="M71" s="36">
        <f t="shared" si="16"/>
        <v>105</v>
      </c>
      <c r="N71" s="36">
        <f t="shared" si="17"/>
        <v>4917.5</v>
      </c>
      <c r="O71" s="17" t="s">
        <v>246</v>
      </c>
      <c r="P71" s="37">
        <f t="shared" si="19"/>
        <v>105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41823</v>
      </c>
      <c r="L72" s="17">
        <v>0.5</v>
      </c>
      <c r="M72" s="36">
        <f t="shared" si="16"/>
        <v>20911.5</v>
      </c>
      <c r="N72" s="36">
        <f t="shared" si="17"/>
        <v>737548.605</v>
      </c>
      <c r="O72" s="17" t="s">
        <v>252</v>
      </c>
      <c r="P72" s="37">
        <f t="shared" si="19"/>
        <v>20911.5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34336</v>
      </c>
      <c r="L73" s="17">
        <v>0.5</v>
      </c>
      <c r="M73" s="36">
        <f t="shared" si="16"/>
        <v>17168</v>
      </c>
      <c r="N73" s="36">
        <f t="shared" si="17"/>
        <v>147644.8</v>
      </c>
      <c r="O73" s="17" t="s">
        <v>258</v>
      </c>
      <c r="P73" s="37">
        <f t="shared" si="19"/>
        <v>17168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25620</v>
      </c>
      <c r="L74" s="17">
        <v>0.5</v>
      </c>
      <c r="M74" s="36">
        <f t="shared" si="16"/>
        <v>12810</v>
      </c>
      <c r="N74" s="36">
        <f t="shared" si="17"/>
        <v>3714.9</v>
      </c>
      <c r="O74" s="17" t="s">
        <v>221</v>
      </c>
      <c r="P74" s="37">
        <f t="shared" si="19"/>
        <v>12810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173400</v>
      </c>
      <c r="L75" s="17">
        <v>0.7</v>
      </c>
      <c r="M75" s="40">
        <f t="shared" si="16"/>
        <v>121380</v>
      </c>
      <c r="N75" s="40">
        <f t="shared" si="17"/>
        <v>86968.77</v>
      </c>
      <c r="O75" s="17" t="s">
        <v>33</v>
      </c>
      <c r="P75" s="37">
        <f t="shared" si="19"/>
        <v>121380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478613</v>
      </c>
      <c r="L77" s="17">
        <v>0.6</v>
      </c>
      <c r="M77" s="40">
        <f>K77*L77</f>
        <v>287167.8</v>
      </c>
      <c r="N77" s="40">
        <f>M77*J77</f>
        <v>177756.8682</v>
      </c>
      <c r="O77" s="17" t="s">
        <v>221</v>
      </c>
      <c r="P77" s="37">
        <f>M77</f>
        <v>287167.8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334454</v>
      </c>
      <c r="L79" s="17">
        <v>0.7</v>
      </c>
      <c r="M79" s="36">
        <f>K79*L79</f>
        <v>234117.8</v>
      </c>
      <c r="N79" s="36">
        <f>M79*J79</f>
        <v>111205.955</v>
      </c>
      <c r="O79" s="17" t="s">
        <v>274</v>
      </c>
      <c r="P79" s="37">
        <f>M79</f>
        <v>234117.8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opLeftCell="B1" workbookViewId="0">
      <selection activeCell="E1" sqref="E1:E2"/>
    </sheetView>
  </sheetViews>
  <sheetFormatPr defaultColWidth="9" defaultRowHeight="13.5"/>
  <cols>
    <col min="1" max="1" width="9" hidden="1" customWidth="1"/>
    <col min="2" max="2" width="5.25663716814159" customWidth="1"/>
    <col min="3" max="3" width="9" style="4" customWidth="1"/>
    <col min="4" max="4" width="7.21238938053097" style="4" customWidth="1"/>
    <col min="5" max="6" width="9" style="4" customWidth="1"/>
    <col min="7" max="7" width="6.38053097345133" style="5" customWidth="1"/>
    <col min="8" max="8" width="12.2920353982301" style="4" customWidth="1"/>
    <col min="9" max="9" width="6.8141592920354" customWidth="1"/>
    <col min="10" max="10" width="8.14159292035398" customWidth="1"/>
    <col min="11" max="11" width="10.1061946902655" style="6" customWidth="1"/>
    <col min="12" max="12" width="9" style="7" customWidth="1"/>
    <col min="13" max="14" width="10.1061946902655" style="6" customWidth="1"/>
    <col min="15" max="15" width="9" style="8" customWidth="1"/>
    <col min="16" max="16" width="9" style="9" customWidth="1"/>
  </cols>
  <sheetData>
    <row r="1" s="49" customFormat="1" spans="2:16">
      <c r="B1" s="10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/>
      <c r="K1" s="29" t="s">
        <v>8</v>
      </c>
      <c r="L1" s="11" t="s">
        <v>9</v>
      </c>
      <c r="M1" s="29" t="s">
        <v>10</v>
      </c>
      <c r="N1" s="29" t="s">
        <v>11</v>
      </c>
      <c r="O1" s="30" t="s">
        <v>12</v>
      </c>
      <c r="P1" s="31"/>
    </row>
    <row r="2" s="49" customFormat="1" ht="20.25" spans="2:16">
      <c r="B2" s="13"/>
      <c r="C2" s="11"/>
      <c r="D2" s="11"/>
      <c r="E2" s="11"/>
      <c r="F2" s="11"/>
      <c r="G2" s="11"/>
      <c r="H2" s="11"/>
      <c r="I2" s="11" t="s">
        <v>13</v>
      </c>
      <c r="J2" s="32" t="s">
        <v>14</v>
      </c>
      <c r="K2" s="33" t="s">
        <v>282</v>
      </c>
      <c r="L2" s="11" t="s">
        <v>9</v>
      </c>
      <c r="M2" s="33"/>
      <c r="N2" s="33"/>
      <c r="O2" s="11" t="s">
        <v>15</v>
      </c>
      <c r="P2" s="34" t="s">
        <v>16</v>
      </c>
    </row>
    <row r="3" s="2" customFormat="1" ht="20.25" spans="1:16">
      <c r="A3" s="2">
        <v>1</v>
      </c>
      <c r="B3" s="14">
        <v>1</v>
      </c>
      <c r="C3" s="15" t="s">
        <v>17</v>
      </c>
      <c r="D3" s="15" t="s">
        <v>18</v>
      </c>
      <c r="E3" s="16" t="s">
        <v>19</v>
      </c>
      <c r="F3" s="15" t="s">
        <v>20</v>
      </c>
      <c r="G3" s="17" t="s">
        <v>13</v>
      </c>
      <c r="H3" s="15" t="s">
        <v>21</v>
      </c>
      <c r="I3" s="16">
        <v>20.27</v>
      </c>
      <c r="J3" s="35">
        <v>1.44785714285714</v>
      </c>
      <c r="K3" s="36">
        <v>49277</v>
      </c>
      <c r="L3" s="17">
        <v>0.8</v>
      </c>
      <c r="M3" s="36">
        <f t="shared" ref="M3:M7" si="0">K3*L3</f>
        <v>39421.6</v>
      </c>
      <c r="N3" s="36">
        <f t="shared" ref="N3:N7" si="1">M3*J3</f>
        <v>57076.845142857</v>
      </c>
      <c r="O3" s="17" t="s">
        <v>22</v>
      </c>
      <c r="P3" s="37">
        <f t="shared" ref="P3:P7" si="2">M3</f>
        <v>39421.6</v>
      </c>
    </row>
    <row r="4" s="2" customFormat="1" ht="50.65" spans="1:16">
      <c r="A4" s="2">
        <v>2</v>
      </c>
      <c r="B4" s="14">
        <v>2</v>
      </c>
      <c r="C4" s="15" t="s">
        <v>23</v>
      </c>
      <c r="D4" s="15" t="s">
        <v>18</v>
      </c>
      <c r="E4" s="16" t="s">
        <v>24</v>
      </c>
      <c r="F4" s="15" t="s">
        <v>25</v>
      </c>
      <c r="G4" s="17" t="s">
        <v>13</v>
      </c>
      <c r="H4" s="15" t="s">
        <v>26</v>
      </c>
      <c r="I4" s="16">
        <v>99.12</v>
      </c>
      <c r="J4" s="35">
        <v>3.54</v>
      </c>
      <c r="K4" s="36">
        <v>4794</v>
      </c>
      <c r="L4" s="17">
        <v>0.8</v>
      </c>
      <c r="M4" s="36">
        <f t="shared" si="0"/>
        <v>3835.2</v>
      </c>
      <c r="N4" s="36">
        <f t="shared" si="1"/>
        <v>13576.608</v>
      </c>
      <c r="O4" s="17" t="s">
        <v>27</v>
      </c>
      <c r="P4" s="37">
        <f t="shared" si="2"/>
        <v>3835.2</v>
      </c>
    </row>
    <row r="5" s="2" customFormat="1" ht="20.25" spans="1:16">
      <c r="A5" s="2">
        <v>3</v>
      </c>
      <c r="B5" s="18">
        <v>3</v>
      </c>
      <c r="C5" s="16" t="s">
        <v>28</v>
      </c>
      <c r="D5" s="16" t="s">
        <v>29</v>
      </c>
      <c r="E5" s="16" t="s">
        <v>30</v>
      </c>
      <c r="F5" s="16" t="s">
        <v>31</v>
      </c>
      <c r="G5" s="18" t="s">
        <v>13</v>
      </c>
      <c r="H5" s="16" t="s">
        <v>32</v>
      </c>
      <c r="I5" s="16">
        <v>260</v>
      </c>
      <c r="J5" s="35">
        <v>260</v>
      </c>
      <c r="K5" s="36">
        <v>600</v>
      </c>
      <c r="L5" s="38">
        <v>0.6</v>
      </c>
      <c r="M5" s="36">
        <f t="shared" si="0"/>
        <v>360</v>
      </c>
      <c r="N5" s="36">
        <f t="shared" si="1"/>
        <v>93600</v>
      </c>
      <c r="O5" s="18" t="s">
        <v>33</v>
      </c>
      <c r="P5" s="39">
        <f t="shared" si="2"/>
        <v>360</v>
      </c>
    </row>
    <row r="6" s="2" customFormat="1" ht="30.4" spans="1:16">
      <c r="A6" s="2">
        <v>4</v>
      </c>
      <c r="B6" s="14">
        <v>4</v>
      </c>
      <c r="C6" s="15" t="s">
        <v>34</v>
      </c>
      <c r="D6" s="15" t="s">
        <v>18</v>
      </c>
      <c r="E6" s="16" t="s">
        <v>35</v>
      </c>
      <c r="F6" s="15" t="s">
        <v>36</v>
      </c>
      <c r="G6" s="17" t="s">
        <v>13</v>
      </c>
      <c r="H6" s="15" t="s">
        <v>37</v>
      </c>
      <c r="I6" s="16">
        <v>89.39</v>
      </c>
      <c r="J6" s="35">
        <v>0.993222222222222</v>
      </c>
      <c r="K6" s="36">
        <v>330802.666666667</v>
      </c>
      <c r="L6" s="17">
        <v>0.8</v>
      </c>
      <c r="M6" s="36">
        <f t="shared" si="0"/>
        <v>264642.133333334</v>
      </c>
      <c r="N6" s="36">
        <f t="shared" si="1"/>
        <v>262848.447762963</v>
      </c>
      <c r="O6" s="17" t="s">
        <v>38</v>
      </c>
      <c r="P6" s="37">
        <f t="shared" si="2"/>
        <v>264642.133333334</v>
      </c>
    </row>
    <row r="7" s="2" customFormat="1" ht="20.25" spans="1:16">
      <c r="A7" s="2">
        <v>5</v>
      </c>
      <c r="B7" s="19">
        <v>5</v>
      </c>
      <c r="C7" s="16" t="s">
        <v>39</v>
      </c>
      <c r="D7" s="16" t="s">
        <v>18</v>
      </c>
      <c r="E7" s="16" t="s">
        <v>40</v>
      </c>
      <c r="F7" s="16" t="s">
        <v>41</v>
      </c>
      <c r="G7" s="18" t="s">
        <v>13</v>
      </c>
      <c r="H7" s="16" t="s">
        <v>42</v>
      </c>
      <c r="I7" s="16">
        <v>1.5</v>
      </c>
      <c r="J7" s="35">
        <v>0.075</v>
      </c>
      <c r="K7" s="40">
        <v>1007149</v>
      </c>
      <c r="L7" s="38">
        <v>0.7</v>
      </c>
      <c r="M7" s="40">
        <f t="shared" si="0"/>
        <v>705004.3</v>
      </c>
      <c r="N7" s="40">
        <f t="shared" si="1"/>
        <v>52875.3225</v>
      </c>
      <c r="O7" s="18" t="s">
        <v>43</v>
      </c>
      <c r="P7" s="39">
        <f t="shared" si="2"/>
        <v>705004.3</v>
      </c>
    </row>
    <row r="8" s="2" customFormat="1" ht="20.25" spans="1:16">
      <c r="A8" s="2">
        <v>6</v>
      </c>
      <c r="B8" s="20"/>
      <c r="C8" s="16"/>
      <c r="D8" s="16"/>
      <c r="E8" s="16" t="s">
        <v>44</v>
      </c>
      <c r="F8" s="16"/>
      <c r="G8" s="18"/>
      <c r="H8" s="16"/>
      <c r="I8" s="16">
        <v>1.79</v>
      </c>
      <c r="J8" s="35">
        <v>0.0745833333333333</v>
      </c>
      <c r="K8" s="41"/>
      <c r="L8" s="38">
        <v>0.7</v>
      </c>
      <c r="M8" s="41"/>
      <c r="N8" s="41"/>
      <c r="O8" s="18"/>
      <c r="P8" s="39"/>
    </row>
    <row r="9" s="2" customFormat="1" ht="20.25" spans="1:16">
      <c r="A9" s="2">
        <v>7</v>
      </c>
      <c r="B9" s="14">
        <v>6</v>
      </c>
      <c r="C9" s="15" t="s">
        <v>45</v>
      </c>
      <c r="D9" s="15" t="s">
        <v>18</v>
      </c>
      <c r="E9" s="16" t="s">
        <v>46</v>
      </c>
      <c r="F9" s="15" t="s">
        <v>47</v>
      </c>
      <c r="G9" s="17" t="s">
        <v>13</v>
      </c>
      <c r="H9" s="15" t="s">
        <v>48</v>
      </c>
      <c r="I9" s="16">
        <v>13.21</v>
      </c>
      <c r="J9" s="35">
        <v>0.943571428571429</v>
      </c>
      <c r="K9" s="36">
        <v>5400</v>
      </c>
      <c r="L9" s="17">
        <v>0.8</v>
      </c>
      <c r="M9" s="36">
        <f t="shared" ref="M9:M12" si="3">K9*L9</f>
        <v>4320</v>
      </c>
      <c r="N9" s="36">
        <f t="shared" ref="N9:N12" si="4">M9*J9</f>
        <v>4076.22857142857</v>
      </c>
      <c r="O9" s="17" t="s">
        <v>49</v>
      </c>
      <c r="P9" s="37">
        <f>M9</f>
        <v>4320</v>
      </c>
    </row>
    <row r="10" s="2" customFormat="1" ht="20.25" spans="1:16">
      <c r="A10" s="2">
        <v>8</v>
      </c>
      <c r="B10" s="21">
        <v>7</v>
      </c>
      <c r="C10" s="15" t="s">
        <v>50</v>
      </c>
      <c r="D10" s="15" t="s">
        <v>51</v>
      </c>
      <c r="E10" s="16" t="s">
        <v>52</v>
      </c>
      <c r="F10" s="15" t="s">
        <v>53</v>
      </c>
      <c r="G10" s="17" t="s">
        <v>13</v>
      </c>
      <c r="H10" s="15" t="s">
        <v>54</v>
      </c>
      <c r="I10" s="16">
        <v>1.69</v>
      </c>
      <c r="J10" s="35">
        <v>0.120714285714286</v>
      </c>
      <c r="K10" s="40">
        <v>1300829</v>
      </c>
      <c r="L10" s="17">
        <v>0.6</v>
      </c>
      <c r="M10" s="40">
        <f t="shared" si="3"/>
        <v>780497.4</v>
      </c>
      <c r="N10" s="40">
        <f t="shared" si="4"/>
        <v>94217.1861428574</v>
      </c>
      <c r="O10" s="17" t="s">
        <v>55</v>
      </c>
      <c r="P10" s="37">
        <f>M10/2+M12</f>
        <v>4459499.1</v>
      </c>
    </row>
    <row r="11" s="2" customFormat="1" ht="20.25" spans="1:16">
      <c r="A11" s="2">
        <v>9</v>
      </c>
      <c r="B11" s="22"/>
      <c r="C11" s="15"/>
      <c r="D11" s="15"/>
      <c r="E11" s="16" t="s">
        <v>56</v>
      </c>
      <c r="F11" s="15"/>
      <c r="G11" s="17"/>
      <c r="H11" s="15"/>
      <c r="I11" s="16">
        <v>3.3</v>
      </c>
      <c r="J11" s="35">
        <v>0.117857142857143</v>
      </c>
      <c r="K11" s="41"/>
      <c r="L11" s="17">
        <v>0.6</v>
      </c>
      <c r="M11" s="41"/>
      <c r="N11" s="41"/>
      <c r="O11" s="17"/>
      <c r="P11" s="37"/>
    </row>
    <row r="12" s="2" customFormat="1" ht="20.25" spans="1:16">
      <c r="A12" s="2">
        <v>10</v>
      </c>
      <c r="B12" s="22"/>
      <c r="C12" s="15"/>
      <c r="D12" s="15"/>
      <c r="E12" s="16" t="s">
        <v>57</v>
      </c>
      <c r="F12" s="15"/>
      <c r="G12" s="17"/>
      <c r="H12" s="15"/>
      <c r="I12" s="16">
        <v>5.61</v>
      </c>
      <c r="J12" s="35">
        <v>0.200357142857143</v>
      </c>
      <c r="K12" s="40">
        <v>6782084</v>
      </c>
      <c r="L12" s="17">
        <v>0.6</v>
      </c>
      <c r="M12" s="40">
        <f t="shared" si="3"/>
        <v>4069250.4</v>
      </c>
      <c r="N12" s="40">
        <f t="shared" si="4"/>
        <v>815303.383714286</v>
      </c>
      <c r="O12" s="17"/>
      <c r="P12" s="37"/>
    </row>
    <row r="13" s="2" customFormat="1" ht="20.25" spans="1:16">
      <c r="A13" s="2">
        <v>11</v>
      </c>
      <c r="B13" s="23"/>
      <c r="C13" s="15"/>
      <c r="D13" s="15"/>
      <c r="E13" s="16" t="s">
        <v>58</v>
      </c>
      <c r="F13" s="15"/>
      <c r="G13" s="17"/>
      <c r="H13" s="15"/>
      <c r="I13" s="16">
        <v>2.88</v>
      </c>
      <c r="J13" s="35">
        <v>0.205714285714286</v>
      </c>
      <c r="K13" s="41"/>
      <c r="L13" s="17">
        <v>0.6</v>
      </c>
      <c r="M13" s="41"/>
      <c r="N13" s="41"/>
      <c r="O13" s="17"/>
      <c r="P13" s="37"/>
    </row>
    <row r="14" s="2" customFormat="1" ht="30.4" spans="1:16">
      <c r="A14" s="2">
        <v>12</v>
      </c>
      <c r="B14" s="14">
        <v>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 t="s">
        <v>13</v>
      </c>
      <c r="H14" s="15" t="s">
        <v>63</v>
      </c>
      <c r="I14" s="16">
        <v>8.04</v>
      </c>
      <c r="J14" s="35">
        <v>0.268</v>
      </c>
      <c r="K14" s="36">
        <v>1438289</v>
      </c>
      <c r="L14" s="17">
        <v>0.8</v>
      </c>
      <c r="M14" s="36">
        <f t="shared" ref="M14:M20" si="5">K14*L14</f>
        <v>1150631.2</v>
      </c>
      <c r="N14" s="36">
        <f t="shared" ref="N14:N20" si="6">M14*J14</f>
        <v>308369.1616</v>
      </c>
      <c r="O14" s="17" t="s">
        <v>64</v>
      </c>
      <c r="P14" s="37">
        <f t="shared" ref="P14:P20" si="7">M14</f>
        <v>1150631.2</v>
      </c>
    </row>
    <row r="15" s="2" customFormat="1" ht="20.25" spans="1:16">
      <c r="A15" s="2">
        <v>13</v>
      </c>
      <c r="B15" s="18">
        <v>9</v>
      </c>
      <c r="C15" s="16" t="s">
        <v>65</v>
      </c>
      <c r="D15" s="16" t="s">
        <v>66</v>
      </c>
      <c r="E15" s="16" t="s">
        <v>67</v>
      </c>
      <c r="F15" s="16" t="s">
        <v>68</v>
      </c>
      <c r="G15" s="18" t="s">
        <v>13</v>
      </c>
      <c r="H15" s="16" t="s">
        <v>69</v>
      </c>
      <c r="I15" s="16">
        <v>1.04</v>
      </c>
      <c r="J15" s="35">
        <v>0.13</v>
      </c>
      <c r="K15" s="36">
        <v>357479</v>
      </c>
      <c r="L15" s="38">
        <v>0.8</v>
      </c>
      <c r="M15" s="36">
        <f t="shared" si="5"/>
        <v>285983.2</v>
      </c>
      <c r="N15" s="36">
        <f t="shared" si="6"/>
        <v>37177.816</v>
      </c>
      <c r="O15" s="18" t="s">
        <v>70</v>
      </c>
      <c r="P15" s="39">
        <f t="shared" si="7"/>
        <v>285983.2</v>
      </c>
    </row>
    <row r="16" s="2" customFormat="1" ht="20.25" spans="1:16">
      <c r="A16" s="2">
        <v>14</v>
      </c>
      <c r="B16" s="18">
        <v>10</v>
      </c>
      <c r="C16" s="16" t="s">
        <v>71</v>
      </c>
      <c r="D16" s="16" t="s">
        <v>18</v>
      </c>
      <c r="E16" s="16" t="s">
        <v>72</v>
      </c>
      <c r="F16" s="16" t="s">
        <v>73</v>
      </c>
      <c r="G16" s="18" t="s">
        <v>13</v>
      </c>
      <c r="H16" s="16" t="s">
        <v>74</v>
      </c>
      <c r="I16" s="16">
        <v>11.33</v>
      </c>
      <c r="J16" s="35">
        <v>0.472083333333333</v>
      </c>
      <c r="K16" s="36">
        <v>35610</v>
      </c>
      <c r="L16" s="38">
        <v>0.6</v>
      </c>
      <c r="M16" s="36">
        <f t="shared" si="5"/>
        <v>21366</v>
      </c>
      <c r="N16" s="36">
        <f t="shared" si="6"/>
        <v>10086.5325</v>
      </c>
      <c r="O16" s="18" t="s">
        <v>49</v>
      </c>
      <c r="P16" s="39">
        <f t="shared" si="7"/>
        <v>21366</v>
      </c>
    </row>
    <row r="17" s="2" customFormat="1" ht="50.65" spans="1:16">
      <c r="A17" s="2">
        <v>15</v>
      </c>
      <c r="B17" s="18">
        <v>11</v>
      </c>
      <c r="C17" s="16" t="s">
        <v>75</v>
      </c>
      <c r="D17" s="16" t="s">
        <v>18</v>
      </c>
      <c r="E17" s="16" t="s">
        <v>76</v>
      </c>
      <c r="F17" s="16" t="s">
        <v>77</v>
      </c>
      <c r="G17" s="18" t="s">
        <v>13</v>
      </c>
      <c r="H17" s="16" t="s">
        <v>78</v>
      </c>
      <c r="I17" s="16">
        <v>4.77</v>
      </c>
      <c r="J17" s="35">
        <v>0.159</v>
      </c>
      <c r="K17" s="36">
        <v>4020721</v>
      </c>
      <c r="L17" s="38">
        <v>0.7</v>
      </c>
      <c r="M17" s="36">
        <f t="shared" si="5"/>
        <v>2814504.7</v>
      </c>
      <c r="N17" s="36">
        <f t="shared" si="6"/>
        <v>447506.2473</v>
      </c>
      <c r="O17" s="18" t="s">
        <v>79</v>
      </c>
      <c r="P17" s="39">
        <f t="shared" si="7"/>
        <v>2814504.7</v>
      </c>
    </row>
    <row r="18" s="2" customFormat="1" ht="30.4" spans="1:16">
      <c r="A18" s="2">
        <v>16</v>
      </c>
      <c r="B18" s="14">
        <v>12</v>
      </c>
      <c r="C18" s="15" t="s">
        <v>80</v>
      </c>
      <c r="D18" s="15" t="s">
        <v>81</v>
      </c>
      <c r="E18" s="16" t="s">
        <v>82</v>
      </c>
      <c r="F18" s="15" t="s">
        <v>36</v>
      </c>
      <c r="G18" s="17" t="s">
        <v>83</v>
      </c>
      <c r="H18" s="15" t="s">
        <v>84</v>
      </c>
      <c r="I18" s="16">
        <v>5.13</v>
      </c>
      <c r="J18" s="35">
        <v>0.0855</v>
      </c>
      <c r="K18" s="36">
        <v>8440609</v>
      </c>
      <c r="L18" s="17">
        <v>0.8</v>
      </c>
      <c r="M18" s="36">
        <f t="shared" si="5"/>
        <v>6752487.2</v>
      </c>
      <c r="N18" s="36">
        <f t="shared" si="6"/>
        <v>577337.6556</v>
      </c>
      <c r="O18" s="17" t="s">
        <v>85</v>
      </c>
      <c r="P18" s="37">
        <f t="shared" si="7"/>
        <v>6752487.2</v>
      </c>
    </row>
    <row r="19" s="2" customFormat="1" ht="50.65" spans="1:16">
      <c r="A19" s="2">
        <v>17</v>
      </c>
      <c r="B19" s="14">
        <v>13</v>
      </c>
      <c r="C19" s="15" t="s">
        <v>86</v>
      </c>
      <c r="D19" s="15" t="s">
        <v>18</v>
      </c>
      <c r="E19" s="16" t="s">
        <v>87</v>
      </c>
      <c r="F19" s="15" t="s">
        <v>88</v>
      </c>
      <c r="G19" s="17" t="s">
        <v>13</v>
      </c>
      <c r="H19" s="15" t="s">
        <v>84</v>
      </c>
      <c r="I19" s="16">
        <v>3.4</v>
      </c>
      <c r="J19" s="35">
        <v>0.0566666666666667</v>
      </c>
      <c r="K19" s="36">
        <v>13726232</v>
      </c>
      <c r="L19" s="17">
        <v>0.8</v>
      </c>
      <c r="M19" s="36">
        <f t="shared" si="5"/>
        <v>10980985.6</v>
      </c>
      <c r="N19" s="36">
        <f t="shared" si="6"/>
        <v>622255.850666667</v>
      </c>
      <c r="O19" s="17" t="s">
        <v>85</v>
      </c>
      <c r="P19" s="37">
        <f t="shared" si="7"/>
        <v>10980985.6</v>
      </c>
    </row>
    <row r="20" s="2" customFormat="1" ht="20.25" spans="1:16">
      <c r="A20" s="2">
        <v>18</v>
      </c>
      <c r="B20" s="19">
        <v>14</v>
      </c>
      <c r="C20" s="16" t="s">
        <v>89</v>
      </c>
      <c r="D20" s="16" t="s">
        <v>18</v>
      </c>
      <c r="E20" s="16" t="s">
        <v>90</v>
      </c>
      <c r="F20" s="16" t="s">
        <v>20</v>
      </c>
      <c r="G20" s="18" t="s">
        <v>13</v>
      </c>
      <c r="H20" s="16" t="s">
        <v>91</v>
      </c>
      <c r="I20" s="16">
        <v>16.48</v>
      </c>
      <c r="J20" s="35">
        <v>1.03</v>
      </c>
      <c r="K20" s="40">
        <v>62062</v>
      </c>
      <c r="L20" s="38">
        <v>0.7</v>
      </c>
      <c r="M20" s="40">
        <f t="shared" si="5"/>
        <v>43443.4</v>
      </c>
      <c r="N20" s="40">
        <f t="shared" si="6"/>
        <v>44746.702</v>
      </c>
      <c r="O20" s="18" t="s">
        <v>92</v>
      </c>
      <c r="P20" s="39">
        <f t="shared" si="7"/>
        <v>43443.4</v>
      </c>
    </row>
    <row r="21" s="2" customFormat="1" ht="20.25" spans="1:16">
      <c r="A21" s="2">
        <v>19</v>
      </c>
      <c r="B21" s="20"/>
      <c r="C21" s="16"/>
      <c r="D21" s="16"/>
      <c r="E21" s="16" t="s">
        <v>93</v>
      </c>
      <c r="F21" s="16"/>
      <c r="G21" s="18"/>
      <c r="H21" s="16"/>
      <c r="I21" s="16">
        <v>28.26</v>
      </c>
      <c r="J21" s="35">
        <v>1.00928571428571</v>
      </c>
      <c r="K21" s="41"/>
      <c r="L21" s="38">
        <v>0.7</v>
      </c>
      <c r="M21" s="41"/>
      <c r="N21" s="41"/>
      <c r="O21" s="18"/>
      <c r="P21" s="39"/>
    </row>
    <row r="22" s="2" customFormat="1" ht="30.4" spans="1:16">
      <c r="A22" s="2">
        <v>20</v>
      </c>
      <c r="B22" s="18">
        <v>15</v>
      </c>
      <c r="C22" s="16" t="s">
        <v>94</v>
      </c>
      <c r="D22" s="16" t="s">
        <v>18</v>
      </c>
      <c r="E22" s="16" t="s">
        <v>95</v>
      </c>
      <c r="F22" s="16" t="s">
        <v>96</v>
      </c>
      <c r="G22" s="18" t="s">
        <v>13</v>
      </c>
      <c r="H22" s="16" t="s">
        <v>97</v>
      </c>
      <c r="I22" s="16">
        <v>69</v>
      </c>
      <c r="J22" s="35">
        <v>2.46428571428571</v>
      </c>
      <c r="K22" s="36">
        <v>3480</v>
      </c>
      <c r="L22" s="38">
        <v>0.6</v>
      </c>
      <c r="M22" s="36">
        <f t="shared" ref="M22:M38" si="8">K22*L22</f>
        <v>2088</v>
      </c>
      <c r="N22" s="36">
        <f t="shared" ref="N22:N39" si="9">M22*J22</f>
        <v>5145.42857142856</v>
      </c>
      <c r="O22" s="18" t="s">
        <v>22</v>
      </c>
      <c r="P22" s="39">
        <f t="shared" ref="P22:P24" si="10">M22</f>
        <v>2088</v>
      </c>
    </row>
    <row r="23" s="2" customFormat="1" ht="30.4" spans="1:16">
      <c r="A23" s="2">
        <v>21</v>
      </c>
      <c r="B23" s="14">
        <v>16</v>
      </c>
      <c r="C23" s="15" t="s">
        <v>94</v>
      </c>
      <c r="D23" s="15" t="s">
        <v>18</v>
      </c>
      <c r="E23" s="16" t="s">
        <v>98</v>
      </c>
      <c r="F23" s="15" t="s">
        <v>99</v>
      </c>
      <c r="G23" s="17" t="s">
        <v>13</v>
      </c>
      <c r="H23" s="15" t="s">
        <v>100</v>
      </c>
      <c r="I23" s="16">
        <v>10.5</v>
      </c>
      <c r="J23" s="35">
        <v>0.35</v>
      </c>
      <c r="K23" s="36">
        <v>216258</v>
      </c>
      <c r="L23" s="17">
        <v>0.8</v>
      </c>
      <c r="M23" s="36">
        <f t="shared" si="8"/>
        <v>173006.4</v>
      </c>
      <c r="N23" s="36">
        <f t="shared" si="9"/>
        <v>60552.24</v>
      </c>
      <c r="O23" s="17" t="s">
        <v>49</v>
      </c>
      <c r="P23" s="37">
        <f t="shared" si="10"/>
        <v>173006.4</v>
      </c>
    </row>
    <row r="24" s="2" customFormat="1" ht="20.25" spans="1:16">
      <c r="A24" s="2">
        <v>22</v>
      </c>
      <c r="B24" s="18">
        <v>17</v>
      </c>
      <c r="C24" s="16" t="s">
        <v>101</v>
      </c>
      <c r="D24" s="16" t="s">
        <v>51</v>
      </c>
      <c r="E24" s="16" t="s">
        <v>102</v>
      </c>
      <c r="F24" s="16" t="s">
        <v>41</v>
      </c>
      <c r="G24" s="18" t="s">
        <v>13</v>
      </c>
      <c r="H24" s="16" t="s">
        <v>103</v>
      </c>
      <c r="I24" s="16">
        <v>39.8</v>
      </c>
      <c r="J24" s="35">
        <v>1.42142857142857</v>
      </c>
      <c r="K24" s="36">
        <v>63668</v>
      </c>
      <c r="L24" s="38">
        <v>0.6</v>
      </c>
      <c r="M24" s="36">
        <f t="shared" si="8"/>
        <v>38200.8</v>
      </c>
      <c r="N24" s="36">
        <f t="shared" si="9"/>
        <v>54299.7085714285</v>
      </c>
      <c r="O24" s="18" t="s">
        <v>55</v>
      </c>
      <c r="P24" s="39">
        <f t="shared" si="10"/>
        <v>38200.8</v>
      </c>
    </row>
    <row r="25" s="2" customFormat="1" ht="20.25" spans="1:16">
      <c r="A25" s="2">
        <v>23</v>
      </c>
      <c r="B25" s="19">
        <v>18</v>
      </c>
      <c r="C25" s="16" t="s">
        <v>104</v>
      </c>
      <c r="D25" s="16" t="s">
        <v>18</v>
      </c>
      <c r="E25" s="16" t="s">
        <v>105</v>
      </c>
      <c r="F25" s="16" t="s">
        <v>41</v>
      </c>
      <c r="G25" s="18" t="s">
        <v>13</v>
      </c>
      <c r="H25" s="16" t="s">
        <v>106</v>
      </c>
      <c r="I25" s="16">
        <v>24.98</v>
      </c>
      <c r="J25" s="35">
        <v>2.08166666666667</v>
      </c>
      <c r="K25" s="36">
        <v>0</v>
      </c>
      <c r="L25" s="38">
        <v>0.5</v>
      </c>
      <c r="M25" s="36">
        <f t="shared" si="8"/>
        <v>0</v>
      </c>
      <c r="N25" s="36">
        <f t="shared" si="9"/>
        <v>0</v>
      </c>
      <c r="O25" s="18" t="s">
        <v>107</v>
      </c>
      <c r="P25" s="39">
        <f>K25/2+K26+K27*2</f>
        <v>1392</v>
      </c>
    </row>
    <row r="26" s="2" customFormat="1" ht="20.25" spans="1:16">
      <c r="A26" s="2">
        <v>24</v>
      </c>
      <c r="B26" s="24"/>
      <c r="C26" s="16"/>
      <c r="D26" s="16"/>
      <c r="E26" s="16" t="s">
        <v>108</v>
      </c>
      <c r="F26" s="16"/>
      <c r="G26" s="18"/>
      <c r="H26" s="16"/>
      <c r="I26" s="16">
        <v>25.26</v>
      </c>
      <c r="J26" s="35">
        <v>3.60857142857143</v>
      </c>
      <c r="K26" s="36">
        <v>50</v>
      </c>
      <c r="L26" s="38">
        <v>0.5</v>
      </c>
      <c r="M26" s="36">
        <f t="shared" si="8"/>
        <v>25</v>
      </c>
      <c r="N26" s="36">
        <f t="shared" si="9"/>
        <v>90.2142857142858</v>
      </c>
      <c r="O26" s="18"/>
      <c r="P26" s="39"/>
    </row>
    <row r="27" s="2" customFormat="1" ht="20.25" spans="1:16">
      <c r="A27" s="2">
        <v>25</v>
      </c>
      <c r="B27" s="20"/>
      <c r="C27" s="16"/>
      <c r="D27" s="16"/>
      <c r="E27" s="16" t="s">
        <v>109</v>
      </c>
      <c r="F27" s="16"/>
      <c r="G27" s="18"/>
      <c r="H27" s="16"/>
      <c r="I27" s="16">
        <v>18.99</v>
      </c>
      <c r="J27" s="35">
        <v>6.33</v>
      </c>
      <c r="K27" s="36">
        <v>671</v>
      </c>
      <c r="L27" s="38">
        <v>0.5</v>
      </c>
      <c r="M27" s="36">
        <f t="shared" si="8"/>
        <v>335.5</v>
      </c>
      <c r="N27" s="36">
        <f t="shared" si="9"/>
        <v>2123.715</v>
      </c>
      <c r="O27" s="18"/>
      <c r="P27" s="39"/>
    </row>
    <row r="28" s="2" customFormat="1" ht="30.4" spans="1:16">
      <c r="A28" s="2">
        <v>26</v>
      </c>
      <c r="B28" s="14">
        <v>19</v>
      </c>
      <c r="C28" s="15" t="s">
        <v>110</v>
      </c>
      <c r="D28" s="15" t="s">
        <v>18</v>
      </c>
      <c r="E28" s="16" t="s">
        <v>111</v>
      </c>
      <c r="F28" s="15" t="s">
        <v>112</v>
      </c>
      <c r="G28" s="17" t="s">
        <v>13</v>
      </c>
      <c r="H28" s="15" t="s">
        <v>113</v>
      </c>
      <c r="I28" s="16">
        <v>8.47</v>
      </c>
      <c r="J28" s="35">
        <v>0.176458333333333</v>
      </c>
      <c r="K28" s="36">
        <v>7555676</v>
      </c>
      <c r="L28" s="17">
        <v>0.6</v>
      </c>
      <c r="M28" s="36">
        <f t="shared" si="8"/>
        <v>4533405.6</v>
      </c>
      <c r="N28" s="36">
        <f t="shared" si="9"/>
        <v>799957.196499998</v>
      </c>
      <c r="O28" s="17" t="s">
        <v>114</v>
      </c>
      <c r="P28" s="37">
        <f>M28</f>
        <v>4533405.6</v>
      </c>
    </row>
    <row r="29" s="2" customFormat="1" ht="20.25" spans="1:16">
      <c r="A29" s="2">
        <v>27</v>
      </c>
      <c r="B29" s="19">
        <v>20</v>
      </c>
      <c r="C29" s="16" t="s">
        <v>115</v>
      </c>
      <c r="D29" s="16" t="s">
        <v>18</v>
      </c>
      <c r="E29" s="16" t="s">
        <v>116</v>
      </c>
      <c r="F29" s="16" t="s">
        <v>117</v>
      </c>
      <c r="G29" s="18" t="s">
        <v>13</v>
      </c>
      <c r="H29" s="16" t="s">
        <v>106</v>
      </c>
      <c r="I29" s="16">
        <v>9.21</v>
      </c>
      <c r="J29" s="35">
        <v>0.921</v>
      </c>
      <c r="K29" s="36">
        <v>0</v>
      </c>
      <c r="L29" s="38">
        <v>0.6</v>
      </c>
      <c r="M29" s="36">
        <f t="shared" si="8"/>
        <v>0</v>
      </c>
      <c r="N29" s="36">
        <f t="shared" si="9"/>
        <v>0</v>
      </c>
      <c r="O29" s="18" t="s">
        <v>85</v>
      </c>
      <c r="P29" s="39">
        <f>M29*0.15/0.5+M30</f>
        <v>205483.2</v>
      </c>
    </row>
    <row r="30" s="2" customFormat="1" ht="20.25" spans="1:16">
      <c r="A30" s="2">
        <v>28</v>
      </c>
      <c r="B30" s="20"/>
      <c r="C30" s="16"/>
      <c r="D30" s="16"/>
      <c r="E30" s="16" t="s">
        <v>118</v>
      </c>
      <c r="F30" s="16"/>
      <c r="G30" s="18"/>
      <c r="H30" s="16"/>
      <c r="I30" s="16">
        <v>27</v>
      </c>
      <c r="J30" s="35">
        <v>2.25</v>
      </c>
      <c r="K30" s="36">
        <v>342472</v>
      </c>
      <c r="L30" s="38">
        <v>0.6</v>
      </c>
      <c r="M30" s="36">
        <f t="shared" si="8"/>
        <v>205483.2</v>
      </c>
      <c r="N30" s="36">
        <f t="shared" si="9"/>
        <v>462337.2</v>
      </c>
      <c r="O30" s="18"/>
      <c r="P30" s="39"/>
    </row>
    <row r="31" s="2" customFormat="1" ht="30.4" spans="1:16">
      <c r="A31" s="2">
        <v>29</v>
      </c>
      <c r="B31" s="14">
        <v>21</v>
      </c>
      <c r="C31" s="15" t="s">
        <v>119</v>
      </c>
      <c r="D31" s="15" t="s">
        <v>18</v>
      </c>
      <c r="E31" s="16" t="s">
        <v>120</v>
      </c>
      <c r="F31" s="15" t="s">
        <v>36</v>
      </c>
      <c r="G31" s="17" t="s">
        <v>83</v>
      </c>
      <c r="H31" s="15" t="s">
        <v>121</v>
      </c>
      <c r="I31" s="16">
        <v>2.3</v>
      </c>
      <c r="J31" s="35">
        <v>0.023</v>
      </c>
      <c r="K31" s="36">
        <v>3065432</v>
      </c>
      <c r="L31" s="17">
        <v>0.8</v>
      </c>
      <c r="M31" s="36">
        <f t="shared" si="8"/>
        <v>2452345.6</v>
      </c>
      <c r="N31" s="36">
        <f t="shared" si="9"/>
        <v>56403.9488</v>
      </c>
      <c r="O31" s="17" t="s">
        <v>122</v>
      </c>
      <c r="P31" s="37">
        <f t="shared" ref="P31:P38" si="11">M31</f>
        <v>2452345.6</v>
      </c>
    </row>
    <row r="32" s="2" customFormat="1" ht="20.25" spans="1:16">
      <c r="A32" s="2">
        <v>30</v>
      </c>
      <c r="B32" s="21">
        <v>22</v>
      </c>
      <c r="C32" s="15" t="s">
        <v>123</v>
      </c>
      <c r="D32" s="15" t="s">
        <v>18</v>
      </c>
      <c r="E32" s="16" t="s">
        <v>124</v>
      </c>
      <c r="F32" s="15" t="s">
        <v>125</v>
      </c>
      <c r="G32" s="17" t="s">
        <v>13</v>
      </c>
      <c r="H32" s="15" t="s">
        <v>126</v>
      </c>
      <c r="I32" s="16">
        <v>11</v>
      </c>
      <c r="J32" s="35">
        <v>0.392857142857143</v>
      </c>
      <c r="K32" s="36">
        <v>20504</v>
      </c>
      <c r="L32" s="17">
        <v>0.7</v>
      </c>
      <c r="M32" s="36">
        <f t="shared" si="8"/>
        <v>14352.8</v>
      </c>
      <c r="N32" s="36">
        <f t="shared" si="9"/>
        <v>5638.6</v>
      </c>
      <c r="O32" s="17" t="s">
        <v>127</v>
      </c>
      <c r="P32" s="37">
        <f>M32/4+M33+M34*2</f>
        <v>1390956.7</v>
      </c>
    </row>
    <row r="33" s="2" customFormat="1" ht="20.25" spans="1:16">
      <c r="A33" s="2">
        <v>31</v>
      </c>
      <c r="B33" s="22"/>
      <c r="C33" s="15"/>
      <c r="D33" s="15"/>
      <c r="E33" s="16" t="s">
        <v>128</v>
      </c>
      <c r="F33" s="15"/>
      <c r="G33" s="17"/>
      <c r="H33" s="15"/>
      <c r="I33" s="16">
        <v>33.96</v>
      </c>
      <c r="J33" s="35">
        <v>1.132</v>
      </c>
      <c r="K33" s="36">
        <v>1940661</v>
      </c>
      <c r="L33" s="17">
        <v>0.7</v>
      </c>
      <c r="M33" s="36">
        <f t="shared" si="8"/>
        <v>1358462.7</v>
      </c>
      <c r="N33" s="36">
        <f t="shared" si="9"/>
        <v>1537779.7764</v>
      </c>
      <c r="O33" s="17"/>
      <c r="P33" s="37"/>
    </row>
    <row r="34" s="2" customFormat="1" ht="20.25" spans="1:16">
      <c r="A34" s="2">
        <v>32</v>
      </c>
      <c r="B34" s="23"/>
      <c r="C34" s="15"/>
      <c r="D34" s="15"/>
      <c r="E34" s="16" t="s">
        <v>129</v>
      </c>
      <c r="F34" s="15"/>
      <c r="G34" s="17"/>
      <c r="H34" s="15"/>
      <c r="I34" s="16">
        <v>31.51</v>
      </c>
      <c r="J34" s="35">
        <v>1.969375</v>
      </c>
      <c r="K34" s="36">
        <v>20647</v>
      </c>
      <c r="L34" s="17">
        <v>0.7</v>
      </c>
      <c r="M34" s="36">
        <f t="shared" si="8"/>
        <v>14452.9</v>
      </c>
      <c r="N34" s="36">
        <f t="shared" si="9"/>
        <v>28463.1799375</v>
      </c>
      <c r="O34" s="17"/>
      <c r="P34" s="37"/>
    </row>
    <row r="35" s="2" customFormat="1" ht="20.25" spans="1:16">
      <c r="A35" s="2">
        <v>33</v>
      </c>
      <c r="B35" s="18">
        <v>23</v>
      </c>
      <c r="C35" s="16" t="s">
        <v>130</v>
      </c>
      <c r="D35" s="16" t="s">
        <v>18</v>
      </c>
      <c r="E35" s="16" t="s">
        <v>131</v>
      </c>
      <c r="F35" s="16" t="s">
        <v>41</v>
      </c>
      <c r="G35" s="18" t="s">
        <v>13</v>
      </c>
      <c r="H35" s="16" t="s">
        <v>132</v>
      </c>
      <c r="I35" s="16">
        <v>85.88</v>
      </c>
      <c r="J35" s="35">
        <v>2.86266666666667</v>
      </c>
      <c r="K35" s="36">
        <v>300982</v>
      </c>
      <c r="L35" s="38">
        <v>0.6</v>
      </c>
      <c r="M35" s="36">
        <f t="shared" si="8"/>
        <v>180589.2</v>
      </c>
      <c r="N35" s="36">
        <f t="shared" si="9"/>
        <v>516966.6832</v>
      </c>
      <c r="O35" s="18" t="s">
        <v>27</v>
      </c>
      <c r="P35" s="39">
        <f t="shared" si="11"/>
        <v>180589.2</v>
      </c>
    </row>
    <row r="36" s="2" customFormat="1" ht="30.4" spans="1:16">
      <c r="A36" s="2">
        <v>34</v>
      </c>
      <c r="B36" s="18">
        <v>24</v>
      </c>
      <c r="C36" s="16" t="s">
        <v>133</v>
      </c>
      <c r="D36" s="16" t="s">
        <v>18</v>
      </c>
      <c r="E36" s="16" t="s">
        <v>120</v>
      </c>
      <c r="F36" s="16" t="s">
        <v>36</v>
      </c>
      <c r="G36" s="18" t="s">
        <v>83</v>
      </c>
      <c r="H36" s="16" t="s">
        <v>134</v>
      </c>
      <c r="I36" s="16">
        <v>1.58</v>
      </c>
      <c r="J36" s="35">
        <v>0.0158</v>
      </c>
      <c r="K36" s="36">
        <v>3232400</v>
      </c>
      <c r="L36" s="38">
        <v>0.6</v>
      </c>
      <c r="M36" s="36">
        <f t="shared" si="8"/>
        <v>1939440</v>
      </c>
      <c r="N36" s="36">
        <f t="shared" si="9"/>
        <v>30643.152</v>
      </c>
      <c r="O36" s="18" t="s">
        <v>122</v>
      </c>
      <c r="P36" s="39">
        <f t="shared" si="11"/>
        <v>1939440</v>
      </c>
    </row>
    <row r="37" s="2" customFormat="1" ht="30.4" spans="1:16">
      <c r="A37" s="2">
        <v>35</v>
      </c>
      <c r="B37" s="19">
        <v>25</v>
      </c>
      <c r="C37" s="16" t="s">
        <v>135</v>
      </c>
      <c r="D37" s="16" t="s">
        <v>18</v>
      </c>
      <c r="E37" s="16" t="s">
        <v>136</v>
      </c>
      <c r="F37" s="16" t="s">
        <v>36</v>
      </c>
      <c r="G37" s="18" t="s">
        <v>83</v>
      </c>
      <c r="H37" s="16" t="s">
        <v>84</v>
      </c>
      <c r="I37" s="16">
        <v>9.88</v>
      </c>
      <c r="J37" s="35">
        <v>0.164666666666667</v>
      </c>
      <c r="K37" s="36">
        <v>17028</v>
      </c>
      <c r="L37" s="38">
        <v>0.8</v>
      </c>
      <c r="M37" s="36">
        <f t="shared" si="8"/>
        <v>13622.4</v>
      </c>
      <c r="N37" s="36">
        <f t="shared" si="9"/>
        <v>2243.1552</v>
      </c>
      <c r="O37" s="18" t="s">
        <v>79</v>
      </c>
      <c r="P37" s="39">
        <f t="shared" si="11"/>
        <v>13622.4</v>
      </c>
    </row>
    <row r="38" s="3" customFormat="1" ht="30.4" spans="2:16">
      <c r="B38" s="25">
        <v>26</v>
      </c>
      <c r="C38" s="26" t="s">
        <v>137</v>
      </c>
      <c r="D38" s="26" t="s">
        <v>18</v>
      </c>
      <c r="E38" s="16" t="s">
        <v>138</v>
      </c>
      <c r="F38" s="16" t="s">
        <v>139</v>
      </c>
      <c r="G38" s="18" t="s">
        <v>83</v>
      </c>
      <c r="H38" s="16" t="s">
        <v>84</v>
      </c>
      <c r="I38" s="16">
        <v>4.16</v>
      </c>
      <c r="J38" s="42">
        <f>I38/30</f>
        <v>0.138666666666667</v>
      </c>
      <c r="K38" s="36">
        <v>82318</v>
      </c>
      <c r="L38" s="43">
        <v>0.8</v>
      </c>
      <c r="M38" s="36">
        <f t="shared" si="8"/>
        <v>65854.4</v>
      </c>
      <c r="N38" s="36">
        <f t="shared" si="9"/>
        <v>9131.81013333335</v>
      </c>
      <c r="O38" s="44" t="s">
        <v>140</v>
      </c>
      <c r="P38" s="45">
        <f t="shared" si="11"/>
        <v>65854.4</v>
      </c>
    </row>
    <row r="39" s="2" customFormat="1" ht="20.25" spans="1:16">
      <c r="A39" s="2">
        <v>36</v>
      </c>
      <c r="B39" s="14"/>
      <c r="C39" s="27" t="s">
        <v>137</v>
      </c>
      <c r="D39" s="27" t="s">
        <v>18</v>
      </c>
      <c r="E39" s="16" t="s">
        <v>141</v>
      </c>
      <c r="F39" s="15" t="s">
        <v>142</v>
      </c>
      <c r="G39" s="17" t="s">
        <v>13</v>
      </c>
      <c r="H39" s="15" t="s">
        <v>143</v>
      </c>
      <c r="I39" s="16">
        <v>9.81</v>
      </c>
      <c r="J39" s="35">
        <v>0.700714285714286</v>
      </c>
      <c r="K39" s="40">
        <v>420525</v>
      </c>
      <c r="L39" s="46">
        <v>0.8</v>
      </c>
      <c r="M39" s="40">
        <f t="shared" ref="M39:M56" si="12">K39*L39</f>
        <v>336420</v>
      </c>
      <c r="N39" s="40">
        <f t="shared" si="9"/>
        <v>235734.3</v>
      </c>
      <c r="O39" s="17" t="s">
        <v>49</v>
      </c>
      <c r="P39" s="37">
        <f t="shared" ref="P39:P44" si="13">M39</f>
        <v>336420</v>
      </c>
    </row>
    <row r="40" s="2" customFormat="1" ht="20.25" spans="1:16">
      <c r="A40" s="2">
        <v>37</v>
      </c>
      <c r="B40" s="14"/>
      <c r="C40" s="28"/>
      <c r="D40" s="28"/>
      <c r="E40" s="16" t="s">
        <v>144</v>
      </c>
      <c r="F40" s="15"/>
      <c r="G40" s="17"/>
      <c r="H40" s="15"/>
      <c r="I40" s="16">
        <v>5.03</v>
      </c>
      <c r="J40" s="35">
        <v>0.718571428571429</v>
      </c>
      <c r="K40" s="41"/>
      <c r="L40" s="47">
        <v>0.8</v>
      </c>
      <c r="M40" s="41"/>
      <c r="N40" s="41"/>
      <c r="O40" s="17"/>
      <c r="P40" s="37"/>
    </row>
    <row r="41" s="2" customFormat="1" ht="20.25" spans="1:16">
      <c r="A41" s="2">
        <v>38</v>
      </c>
      <c r="B41" s="19">
        <v>27</v>
      </c>
      <c r="C41" s="16" t="s">
        <v>145</v>
      </c>
      <c r="D41" s="16" t="s">
        <v>66</v>
      </c>
      <c r="E41" s="16" t="s">
        <v>146</v>
      </c>
      <c r="F41" s="16" t="s">
        <v>147</v>
      </c>
      <c r="G41" s="18" t="s">
        <v>13</v>
      </c>
      <c r="H41" s="16" t="s">
        <v>148</v>
      </c>
      <c r="I41" s="16">
        <v>15.96</v>
      </c>
      <c r="J41" s="35">
        <v>1.596</v>
      </c>
      <c r="K41" s="40">
        <v>41357</v>
      </c>
      <c r="L41" s="38">
        <v>0.7</v>
      </c>
      <c r="M41" s="40">
        <f t="shared" si="12"/>
        <v>28949.9</v>
      </c>
      <c r="N41" s="40">
        <f t="shared" ref="N41:N56" si="14">M41*J41</f>
        <v>46204.0404</v>
      </c>
      <c r="O41" s="18" t="s">
        <v>149</v>
      </c>
      <c r="P41" s="39">
        <f t="shared" si="13"/>
        <v>28949.9</v>
      </c>
    </row>
    <row r="42" s="2" customFormat="1" ht="20.25" spans="1:16">
      <c r="A42" s="2">
        <v>39</v>
      </c>
      <c r="B42" s="24"/>
      <c r="C42" s="16"/>
      <c r="D42" s="16"/>
      <c r="E42" s="16" t="s">
        <v>150</v>
      </c>
      <c r="F42" s="16"/>
      <c r="G42" s="18"/>
      <c r="H42" s="16"/>
      <c r="I42" s="16">
        <v>11.17</v>
      </c>
      <c r="J42" s="35">
        <v>1.59571428571429</v>
      </c>
      <c r="K42" s="48"/>
      <c r="L42" s="38">
        <v>0.7</v>
      </c>
      <c r="M42" s="48"/>
      <c r="N42" s="48"/>
      <c r="O42" s="18"/>
      <c r="P42" s="39"/>
    </row>
    <row r="43" s="2" customFormat="1" ht="20.25" spans="1:16">
      <c r="A43" s="2">
        <v>40</v>
      </c>
      <c r="B43" s="20"/>
      <c r="C43" s="16"/>
      <c r="D43" s="16"/>
      <c r="E43" s="16" t="s">
        <v>151</v>
      </c>
      <c r="F43" s="16"/>
      <c r="G43" s="18"/>
      <c r="H43" s="16"/>
      <c r="I43" s="16">
        <v>7.98</v>
      </c>
      <c r="J43" s="35">
        <v>1.596</v>
      </c>
      <c r="K43" s="41"/>
      <c r="L43" s="38">
        <v>0.7</v>
      </c>
      <c r="M43" s="41"/>
      <c r="N43" s="41"/>
      <c r="O43" s="18"/>
      <c r="P43" s="39"/>
    </row>
    <row r="44" s="2" customFormat="1" ht="20.25" spans="1:16">
      <c r="A44" s="2">
        <v>41</v>
      </c>
      <c r="B44" s="18">
        <v>28</v>
      </c>
      <c r="C44" s="16" t="s">
        <v>152</v>
      </c>
      <c r="D44" s="16" t="s">
        <v>18</v>
      </c>
      <c r="E44" s="16" t="s">
        <v>153</v>
      </c>
      <c r="F44" s="16" t="s">
        <v>41</v>
      </c>
      <c r="G44" s="18" t="s">
        <v>13</v>
      </c>
      <c r="H44" s="16" t="s">
        <v>154</v>
      </c>
      <c r="I44" s="16">
        <v>2.66</v>
      </c>
      <c r="J44" s="35">
        <v>0.38</v>
      </c>
      <c r="K44" s="36">
        <v>559294</v>
      </c>
      <c r="L44" s="38">
        <v>0.8</v>
      </c>
      <c r="M44" s="36">
        <f t="shared" si="12"/>
        <v>447435.2</v>
      </c>
      <c r="N44" s="36">
        <f t="shared" si="14"/>
        <v>170025.376</v>
      </c>
      <c r="O44" s="18" t="s">
        <v>155</v>
      </c>
      <c r="P44" s="39">
        <f t="shared" si="13"/>
        <v>447435.2</v>
      </c>
    </row>
    <row r="45" s="2" customFormat="1" ht="20.25" spans="1:16">
      <c r="A45" s="2">
        <v>42</v>
      </c>
      <c r="B45" s="21">
        <v>29</v>
      </c>
      <c r="C45" s="15" t="s">
        <v>156</v>
      </c>
      <c r="D45" s="15" t="s">
        <v>18</v>
      </c>
      <c r="E45" s="16" t="s">
        <v>157</v>
      </c>
      <c r="F45" s="15" t="s">
        <v>20</v>
      </c>
      <c r="G45" s="17" t="s">
        <v>13</v>
      </c>
      <c r="H45" s="15" t="s">
        <v>158</v>
      </c>
      <c r="I45" s="16">
        <v>21.4</v>
      </c>
      <c r="J45" s="35">
        <v>1.52857142857143</v>
      </c>
      <c r="K45" s="36">
        <v>0</v>
      </c>
      <c r="L45" s="17">
        <v>0.7</v>
      </c>
      <c r="M45" s="36">
        <f t="shared" si="12"/>
        <v>0</v>
      </c>
      <c r="N45" s="36">
        <f t="shared" si="14"/>
        <v>0</v>
      </c>
      <c r="O45" s="17" t="s">
        <v>155</v>
      </c>
      <c r="P45" s="37">
        <f>M45/2+M46</f>
        <v>372.4</v>
      </c>
    </row>
    <row r="46" s="2" customFormat="1" ht="20.25" spans="1:16">
      <c r="A46" s="2">
        <v>43</v>
      </c>
      <c r="B46" s="23"/>
      <c r="C46" s="15"/>
      <c r="D46" s="15"/>
      <c r="E46" s="16" t="s">
        <v>159</v>
      </c>
      <c r="F46" s="15"/>
      <c r="G46" s="17"/>
      <c r="H46" s="15"/>
      <c r="I46" s="16">
        <v>36.38</v>
      </c>
      <c r="J46" s="35">
        <v>2.59857142857143</v>
      </c>
      <c r="K46" s="36">
        <v>532</v>
      </c>
      <c r="L46" s="17">
        <v>0.7</v>
      </c>
      <c r="M46" s="36">
        <f t="shared" si="12"/>
        <v>372.4</v>
      </c>
      <c r="N46" s="36">
        <f t="shared" si="14"/>
        <v>967.708000000001</v>
      </c>
      <c r="O46" s="17"/>
      <c r="P46" s="37"/>
    </row>
    <row r="47" s="2" customFormat="1" ht="60.75" spans="1:16">
      <c r="A47" s="2">
        <v>44</v>
      </c>
      <c r="B47" s="18">
        <v>30</v>
      </c>
      <c r="C47" s="16" t="s">
        <v>160</v>
      </c>
      <c r="D47" s="16" t="s">
        <v>18</v>
      </c>
      <c r="E47" s="16" t="s">
        <v>161</v>
      </c>
      <c r="F47" s="16" t="s">
        <v>162</v>
      </c>
      <c r="G47" s="18" t="s">
        <v>13</v>
      </c>
      <c r="H47" s="16" t="s">
        <v>163</v>
      </c>
      <c r="I47" s="16">
        <v>2.35</v>
      </c>
      <c r="J47" s="35">
        <v>0.0783333333333333</v>
      </c>
      <c r="K47" s="36">
        <v>3927581</v>
      </c>
      <c r="L47" s="38">
        <v>0.8</v>
      </c>
      <c r="M47" s="36">
        <f t="shared" si="12"/>
        <v>3142064.8</v>
      </c>
      <c r="N47" s="36">
        <f t="shared" si="14"/>
        <v>246128.409333333</v>
      </c>
      <c r="O47" s="18" t="s">
        <v>55</v>
      </c>
      <c r="P47" s="39">
        <f t="shared" ref="P47:P56" si="15">M47</f>
        <v>3142064.8</v>
      </c>
    </row>
    <row r="48" s="2" customFormat="1" ht="30.4" spans="1:16">
      <c r="A48" s="2">
        <v>45</v>
      </c>
      <c r="B48" s="14">
        <v>31</v>
      </c>
      <c r="C48" s="15" t="s">
        <v>164</v>
      </c>
      <c r="D48" s="15" t="s">
        <v>51</v>
      </c>
      <c r="E48" s="16" t="s">
        <v>165</v>
      </c>
      <c r="F48" s="15" t="s">
        <v>36</v>
      </c>
      <c r="G48" s="17" t="s">
        <v>13</v>
      </c>
      <c r="H48" s="15" t="s">
        <v>166</v>
      </c>
      <c r="I48" s="16">
        <v>4.68</v>
      </c>
      <c r="J48" s="35">
        <v>0.39</v>
      </c>
      <c r="K48" s="36">
        <v>69955</v>
      </c>
      <c r="L48" s="17">
        <v>0.8</v>
      </c>
      <c r="M48" s="36">
        <f t="shared" si="12"/>
        <v>55964</v>
      </c>
      <c r="N48" s="36">
        <f t="shared" si="14"/>
        <v>21825.96</v>
      </c>
      <c r="O48" s="17" t="s">
        <v>70</v>
      </c>
      <c r="P48" s="37">
        <f t="shared" si="15"/>
        <v>55964</v>
      </c>
    </row>
    <row r="49" s="2" customFormat="1" ht="20.25" spans="1:16">
      <c r="A49" s="2">
        <v>46</v>
      </c>
      <c r="B49" s="18">
        <v>32</v>
      </c>
      <c r="C49" s="16" t="s">
        <v>167</v>
      </c>
      <c r="D49" s="16" t="s">
        <v>18</v>
      </c>
      <c r="E49" s="16" t="s">
        <v>168</v>
      </c>
      <c r="F49" s="16" t="s">
        <v>169</v>
      </c>
      <c r="G49" s="18" t="s">
        <v>13</v>
      </c>
      <c r="H49" s="16" t="s">
        <v>170</v>
      </c>
      <c r="I49" s="16">
        <v>38.92</v>
      </c>
      <c r="J49" s="35">
        <v>1.39</v>
      </c>
      <c r="K49" s="36">
        <v>286871</v>
      </c>
      <c r="L49" s="38">
        <v>0.6</v>
      </c>
      <c r="M49" s="36">
        <f t="shared" si="12"/>
        <v>172122.6</v>
      </c>
      <c r="N49" s="36">
        <f t="shared" si="14"/>
        <v>239250.414</v>
      </c>
      <c r="O49" s="18" t="s">
        <v>107</v>
      </c>
      <c r="P49" s="39">
        <f t="shared" si="15"/>
        <v>172122.6</v>
      </c>
    </row>
    <row r="50" s="2" customFormat="1" ht="50.65" spans="1:16">
      <c r="A50" s="2">
        <v>47</v>
      </c>
      <c r="B50" s="14">
        <v>33</v>
      </c>
      <c r="C50" s="15" t="s">
        <v>171</v>
      </c>
      <c r="D50" s="15" t="s">
        <v>60</v>
      </c>
      <c r="E50" s="16" t="s">
        <v>172</v>
      </c>
      <c r="F50" s="15" t="s">
        <v>173</v>
      </c>
      <c r="G50" s="17" t="s">
        <v>13</v>
      </c>
      <c r="H50" s="15" t="s">
        <v>174</v>
      </c>
      <c r="I50" s="16">
        <v>15.1</v>
      </c>
      <c r="J50" s="35">
        <v>0.503333333333333</v>
      </c>
      <c r="K50" s="36">
        <v>324391</v>
      </c>
      <c r="L50" s="17">
        <v>0.8</v>
      </c>
      <c r="M50" s="36">
        <f t="shared" si="12"/>
        <v>259512.8</v>
      </c>
      <c r="N50" s="36">
        <f t="shared" si="14"/>
        <v>130621.442666667</v>
      </c>
      <c r="O50" s="17" t="s">
        <v>175</v>
      </c>
      <c r="P50" s="37">
        <f t="shared" si="15"/>
        <v>259512.8</v>
      </c>
    </row>
    <row r="51" s="2" customFormat="1" ht="20.25" spans="1:16">
      <c r="A51" s="2">
        <v>48</v>
      </c>
      <c r="B51" s="14">
        <v>34</v>
      </c>
      <c r="C51" s="15" t="s">
        <v>176</v>
      </c>
      <c r="D51" s="15" t="s">
        <v>18</v>
      </c>
      <c r="E51" s="16" t="s">
        <v>177</v>
      </c>
      <c r="F51" s="15" t="s">
        <v>178</v>
      </c>
      <c r="G51" s="17" t="s">
        <v>83</v>
      </c>
      <c r="H51" s="15" t="s">
        <v>179</v>
      </c>
      <c r="I51" s="16">
        <v>11.97</v>
      </c>
      <c r="J51" s="35">
        <v>0.1197</v>
      </c>
      <c r="K51" s="36">
        <v>2955875</v>
      </c>
      <c r="L51" s="17">
        <v>0.8</v>
      </c>
      <c r="M51" s="36">
        <f t="shared" si="12"/>
        <v>2364700</v>
      </c>
      <c r="N51" s="36">
        <f t="shared" si="14"/>
        <v>283054.59</v>
      </c>
      <c r="O51" s="17" t="s">
        <v>85</v>
      </c>
      <c r="P51" s="37">
        <f t="shared" si="15"/>
        <v>2364700</v>
      </c>
    </row>
    <row r="52" s="2" customFormat="1" ht="20.25" spans="1:16">
      <c r="A52" s="2">
        <v>49</v>
      </c>
      <c r="B52" s="18">
        <v>35</v>
      </c>
      <c r="C52" s="16" t="s">
        <v>180</v>
      </c>
      <c r="D52" s="16" t="s">
        <v>18</v>
      </c>
      <c r="E52" s="16" t="s">
        <v>181</v>
      </c>
      <c r="F52" s="16" t="s">
        <v>182</v>
      </c>
      <c r="G52" s="18" t="s">
        <v>13</v>
      </c>
      <c r="H52" s="16" t="s">
        <v>183</v>
      </c>
      <c r="I52" s="16">
        <v>9.45</v>
      </c>
      <c r="J52" s="35">
        <v>0.63</v>
      </c>
      <c r="K52" s="36">
        <v>851167</v>
      </c>
      <c r="L52" s="38">
        <v>0.8</v>
      </c>
      <c r="M52" s="36">
        <f t="shared" si="12"/>
        <v>680933.6</v>
      </c>
      <c r="N52" s="36">
        <f t="shared" si="14"/>
        <v>428988.168</v>
      </c>
      <c r="O52" s="18" t="s">
        <v>184</v>
      </c>
      <c r="P52" s="39">
        <f t="shared" si="15"/>
        <v>680933.6</v>
      </c>
    </row>
    <row r="53" s="2" customFormat="1" ht="30.4" spans="1:16">
      <c r="A53" s="2">
        <v>50</v>
      </c>
      <c r="B53" s="14">
        <v>36</v>
      </c>
      <c r="C53" s="15" t="s">
        <v>185</v>
      </c>
      <c r="D53" s="15" t="s">
        <v>18</v>
      </c>
      <c r="E53" s="16" t="s">
        <v>186</v>
      </c>
      <c r="F53" s="15" t="s">
        <v>36</v>
      </c>
      <c r="G53" s="17" t="s">
        <v>13</v>
      </c>
      <c r="H53" s="15" t="s">
        <v>187</v>
      </c>
      <c r="I53" s="16">
        <v>55</v>
      </c>
      <c r="J53" s="35">
        <v>1.96428571428571</v>
      </c>
      <c r="K53" s="36">
        <v>644</v>
      </c>
      <c r="L53" s="17">
        <v>0.8</v>
      </c>
      <c r="M53" s="36">
        <f t="shared" si="12"/>
        <v>515.2</v>
      </c>
      <c r="N53" s="36">
        <f t="shared" si="14"/>
        <v>1012</v>
      </c>
      <c r="O53" s="17" t="s">
        <v>49</v>
      </c>
      <c r="P53" s="37">
        <f t="shared" si="15"/>
        <v>515.2</v>
      </c>
    </row>
    <row r="54" s="2" customFormat="1" ht="30.4" spans="1:16">
      <c r="A54" s="2">
        <v>51</v>
      </c>
      <c r="B54" s="14">
        <v>37</v>
      </c>
      <c r="C54" s="15" t="s">
        <v>188</v>
      </c>
      <c r="D54" s="15" t="s">
        <v>18</v>
      </c>
      <c r="E54" s="16" t="s">
        <v>189</v>
      </c>
      <c r="F54" s="15" t="s">
        <v>62</v>
      </c>
      <c r="G54" s="17" t="s">
        <v>13</v>
      </c>
      <c r="H54" s="15" t="s">
        <v>190</v>
      </c>
      <c r="I54" s="16">
        <v>11.78</v>
      </c>
      <c r="J54" s="35">
        <v>1.178</v>
      </c>
      <c r="K54" s="36">
        <v>226162</v>
      </c>
      <c r="L54" s="17">
        <v>0.8</v>
      </c>
      <c r="M54" s="36">
        <f t="shared" si="12"/>
        <v>180929.6</v>
      </c>
      <c r="N54" s="36">
        <f t="shared" si="14"/>
        <v>213135.0688</v>
      </c>
      <c r="O54" s="17" t="s">
        <v>107</v>
      </c>
      <c r="P54" s="37">
        <f t="shared" si="15"/>
        <v>180929.6</v>
      </c>
    </row>
    <row r="55" s="2" customFormat="1" ht="30.4" spans="1:16">
      <c r="A55" s="2">
        <v>52</v>
      </c>
      <c r="B55" s="14">
        <v>38</v>
      </c>
      <c r="C55" s="15" t="s">
        <v>191</v>
      </c>
      <c r="D55" s="15" t="s">
        <v>18</v>
      </c>
      <c r="E55" s="16" t="s">
        <v>192</v>
      </c>
      <c r="F55" s="15" t="s">
        <v>36</v>
      </c>
      <c r="G55" s="17" t="s">
        <v>13</v>
      </c>
      <c r="H55" s="15" t="s">
        <v>193</v>
      </c>
      <c r="I55" s="16">
        <v>8.17</v>
      </c>
      <c r="J55" s="35">
        <v>0.0817</v>
      </c>
      <c r="K55" s="36">
        <v>2606987</v>
      </c>
      <c r="L55" s="17">
        <v>0.8</v>
      </c>
      <c r="M55" s="36">
        <f t="shared" si="12"/>
        <v>2085589.6</v>
      </c>
      <c r="N55" s="36">
        <f t="shared" si="14"/>
        <v>170392.67032</v>
      </c>
      <c r="O55" s="17" t="s">
        <v>79</v>
      </c>
      <c r="P55" s="37">
        <f t="shared" si="15"/>
        <v>2085589.6</v>
      </c>
    </row>
    <row r="56" s="2" customFormat="1" ht="20.25" spans="1:16">
      <c r="A56" s="2">
        <v>53</v>
      </c>
      <c r="B56" s="21">
        <v>39</v>
      </c>
      <c r="C56" s="15" t="s">
        <v>194</v>
      </c>
      <c r="D56" s="15" t="s">
        <v>18</v>
      </c>
      <c r="E56" s="16" t="s">
        <v>195</v>
      </c>
      <c r="F56" s="15" t="s">
        <v>196</v>
      </c>
      <c r="G56" s="17" t="s">
        <v>13</v>
      </c>
      <c r="H56" s="15" t="s">
        <v>197</v>
      </c>
      <c r="I56" s="16">
        <v>70.14</v>
      </c>
      <c r="J56" s="35">
        <v>2.505</v>
      </c>
      <c r="K56" s="40">
        <v>74265</v>
      </c>
      <c r="L56" s="17">
        <v>0.6</v>
      </c>
      <c r="M56" s="40">
        <f t="shared" si="12"/>
        <v>44559</v>
      </c>
      <c r="N56" s="40">
        <f t="shared" si="14"/>
        <v>111620.295</v>
      </c>
      <c r="O56" s="17" t="s">
        <v>55</v>
      </c>
      <c r="P56" s="37">
        <f t="shared" si="15"/>
        <v>44559</v>
      </c>
    </row>
    <row r="57" s="2" customFormat="1" ht="20.25" spans="1:16">
      <c r="A57" s="2">
        <v>54</v>
      </c>
      <c r="B57" s="23"/>
      <c r="C57" s="15"/>
      <c r="D57" s="15"/>
      <c r="E57" s="16" t="s">
        <v>198</v>
      </c>
      <c r="F57" s="15"/>
      <c r="G57" s="17"/>
      <c r="H57" s="15"/>
      <c r="I57" s="16">
        <v>35.97</v>
      </c>
      <c r="J57" s="35">
        <v>2.56928571428571</v>
      </c>
      <c r="K57" s="41"/>
      <c r="L57" s="17">
        <v>0.6</v>
      </c>
      <c r="M57" s="41"/>
      <c r="N57" s="41"/>
      <c r="O57" s="17"/>
      <c r="P57" s="37"/>
    </row>
    <row r="58" s="2" customFormat="1" ht="20.25" spans="1:16">
      <c r="A58" s="2">
        <v>55</v>
      </c>
      <c r="B58" s="14">
        <v>40</v>
      </c>
      <c r="C58" s="15" t="s">
        <v>199</v>
      </c>
      <c r="D58" s="15" t="s">
        <v>18</v>
      </c>
      <c r="E58" s="16" t="s">
        <v>200</v>
      </c>
      <c r="F58" s="15" t="s">
        <v>41</v>
      </c>
      <c r="G58" s="17" t="s">
        <v>13</v>
      </c>
      <c r="H58" s="15" t="s">
        <v>201</v>
      </c>
      <c r="I58" s="16">
        <v>5.34</v>
      </c>
      <c r="J58" s="35">
        <v>0.2225</v>
      </c>
      <c r="K58" s="36">
        <v>121239</v>
      </c>
      <c r="L58" s="17">
        <v>0.8</v>
      </c>
      <c r="M58" s="36">
        <f t="shared" ref="M58:M75" si="16">K58*L58</f>
        <v>96991.2</v>
      </c>
      <c r="N58" s="36">
        <f t="shared" ref="N58:N75" si="17">M58*J58</f>
        <v>21580.542</v>
      </c>
      <c r="O58" s="17" t="s">
        <v>79</v>
      </c>
      <c r="P58" s="37">
        <f t="shared" ref="P58:P62" si="18">M58</f>
        <v>96991.2</v>
      </c>
    </row>
    <row r="59" s="2" customFormat="1" ht="20.25" spans="1:16">
      <c r="A59" s="2">
        <v>56</v>
      </c>
      <c r="B59" s="19">
        <v>41</v>
      </c>
      <c r="C59" s="16" t="s">
        <v>202</v>
      </c>
      <c r="D59" s="16" t="s">
        <v>51</v>
      </c>
      <c r="E59" s="16" t="s">
        <v>203</v>
      </c>
      <c r="F59" s="16" t="s">
        <v>41</v>
      </c>
      <c r="G59" s="18" t="s">
        <v>13</v>
      </c>
      <c r="H59" s="16" t="s">
        <v>204</v>
      </c>
      <c r="I59" s="16">
        <v>2.38</v>
      </c>
      <c r="J59" s="35">
        <v>0.17</v>
      </c>
      <c r="K59" s="40">
        <v>6370052</v>
      </c>
      <c r="L59" s="38">
        <v>0.8</v>
      </c>
      <c r="M59" s="40">
        <f t="shared" si="16"/>
        <v>5096041.6</v>
      </c>
      <c r="N59" s="40">
        <f t="shared" si="17"/>
        <v>866327.072</v>
      </c>
      <c r="O59" s="18" t="s">
        <v>205</v>
      </c>
      <c r="P59" s="39">
        <f t="shared" si="18"/>
        <v>5096041.6</v>
      </c>
    </row>
    <row r="60" s="2" customFormat="1" ht="20.25" spans="1:16">
      <c r="A60" s="2">
        <v>57</v>
      </c>
      <c r="B60" s="24"/>
      <c r="C60" s="16"/>
      <c r="D60" s="16"/>
      <c r="E60" s="16" t="s">
        <v>206</v>
      </c>
      <c r="F60" s="16"/>
      <c r="G60" s="18"/>
      <c r="H60" s="16"/>
      <c r="I60" s="16">
        <v>4.64</v>
      </c>
      <c r="J60" s="35">
        <v>0.165714285714286</v>
      </c>
      <c r="K60" s="48"/>
      <c r="L60" s="38">
        <v>0.8</v>
      </c>
      <c r="M60" s="48"/>
      <c r="N60" s="48"/>
      <c r="O60" s="18"/>
      <c r="P60" s="39"/>
    </row>
    <row r="61" s="2" customFormat="1" ht="20.25" spans="1:16">
      <c r="A61" s="2">
        <v>58</v>
      </c>
      <c r="B61" s="20"/>
      <c r="C61" s="16"/>
      <c r="D61" s="16"/>
      <c r="E61" s="16" t="s">
        <v>207</v>
      </c>
      <c r="F61" s="16"/>
      <c r="G61" s="18"/>
      <c r="H61" s="16"/>
      <c r="I61" s="16">
        <v>1.22</v>
      </c>
      <c r="J61" s="35">
        <v>0.174285714285714</v>
      </c>
      <c r="K61" s="41"/>
      <c r="L61" s="38">
        <v>0.8</v>
      </c>
      <c r="M61" s="41"/>
      <c r="N61" s="41"/>
      <c r="O61" s="18"/>
      <c r="P61" s="39"/>
    </row>
    <row r="62" s="2" customFormat="1" ht="40.5" spans="1:16">
      <c r="A62" s="2">
        <v>59</v>
      </c>
      <c r="B62" s="14">
        <v>42</v>
      </c>
      <c r="C62" s="15" t="s">
        <v>208</v>
      </c>
      <c r="D62" s="15" t="s">
        <v>18</v>
      </c>
      <c r="E62" s="16" t="s">
        <v>209</v>
      </c>
      <c r="F62" s="15" t="s">
        <v>210</v>
      </c>
      <c r="G62" s="17" t="s">
        <v>13</v>
      </c>
      <c r="H62" s="15" t="s">
        <v>211</v>
      </c>
      <c r="I62" s="16">
        <v>67.38</v>
      </c>
      <c r="J62" s="35">
        <v>33.69</v>
      </c>
      <c r="K62" s="36">
        <v>25</v>
      </c>
      <c r="L62" s="17">
        <v>0.6</v>
      </c>
      <c r="M62" s="36">
        <f t="shared" si="16"/>
        <v>15</v>
      </c>
      <c r="N62" s="36">
        <f t="shared" si="17"/>
        <v>505.35</v>
      </c>
      <c r="O62" s="17" t="s">
        <v>43</v>
      </c>
      <c r="P62" s="37">
        <f t="shared" si="18"/>
        <v>15</v>
      </c>
    </row>
    <row r="63" s="2" customFormat="1" ht="20.25" spans="1:16">
      <c r="A63" s="2">
        <v>60</v>
      </c>
      <c r="B63" s="21">
        <v>43</v>
      </c>
      <c r="C63" s="15" t="s">
        <v>212</v>
      </c>
      <c r="D63" s="15" t="s">
        <v>18</v>
      </c>
      <c r="E63" s="16" t="s">
        <v>213</v>
      </c>
      <c r="F63" s="15" t="s">
        <v>173</v>
      </c>
      <c r="G63" s="17" t="s">
        <v>13</v>
      </c>
      <c r="H63" s="15" t="s">
        <v>214</v>
      </c>
      <c r="I63" s="16">
        <v>7.48</v>
      </c>
      <c r="J63" s="35">
        <v>1.496</v>
      </c>
      <c r="K63" s="36">
        <v>0</v>
      </c>
      <c r="L63" s="17">
        <v>0.6</v>
      </c>
      <c r="M63" s="36">
        <f t="shared" si="16"/>
        <v>0</v>
      </c>
      <c r="N63" s="36">
        <f t="shared" si="17"/>
        <v>0</v>
      </c>
      <c r="O63" s="17" t="s">
        <v>215</v>
      </c>
      <c r="P63" s="37">
        <f>M63/2+M64+M65*2</f>
        <v>26418.6</v>
      </c>
    </row>
    <row r="64" s="2" customFormat="1" ht="20.25" spans="1:16">
      <c r="A64" s="2">
        <v>61</v>
      </c>
      <c r="B64" s="22"/>
      <c r="C64" s="15"/>
      <c r="D64" s="15"/>
      <c r="E64" s="16" t="s">
        <v>216</v>
      </c>
      <c r="F64" s="15"/>
      <c r="G64" s="17"/>
      <c r="H64" s="15"/>
      <c r="I64" s="16">
        <v>12.72</v>
      </c>
      <c r="J64" s="35">
        <v>2.544</v>
      </c>
      <c r="K64" s="36">
        <v>44031</v>
      </c>
      <c r="L64" s="17">
        <v>0.6</v>
      </c>
      <c r="M64" s="36">
        <f t="shared" si="16"/>
        <v>26418.6</v>
      </c>
      <c r="N64" s="36">
        <f t="shared" si="17"/>
        <v>67208.9184</v>
      </c>
      <c r="O64" s="17"/>
      <c r="P64" s="37"/>
    </row>
    <row r="65" s="2" customFormat="1" ht="20.25" spans="1:16">
      <c r="A65" s="2">
        <v>62</v>
      </c>
      <c r="B65" s="23"/>
      <c r="C65" s="15"/>
      <c r="D65" s="15"/>
      <c r="E65" s="16" t="s">
        <v>217</v>
      </c>
      <c r="F65" s="15"/>
      <c r="G65" s="17"/>
      <c r="H65" s="15"/>
      <c r="I65" s="16">
        <v>21.62</v>
      </c>
      <c r="J65" s="35">
        <v>4.324</v>
      </c>
      <c r="K65" s="36">
        <v>0</v>
      </c>
      <c r="L65" s="17">
        <v>0.6</v>
      </c>
      <c r="M65" s="36">
        <f t="shared" si="16"/>
        <v>0</v>
      </c>
      <c r="N65" s="36">
        <f t="shared" si="17"/>
        <v>0</v>
      </c>
      <c r="O65" s="17"/>
      <c r="P65" s="37"/>
    </row>
    <row r="66" s="2" customFormat="1" ht="30.4" spans="1:16">
      <c r="A66" s="2">
        <v>63</v>
      </c>
      <c r="B66" s="18">
        <v>44</v>
      </c>
      <c r="C66" s="16" t="s">
        <v>218</v>
      </c>
      <c r="D66" s="16" t="s">
        <v>18</v>
      </c>
      <c r="E66" s="16" t="s">
        <v>219</v>
      </c>
      <c r="F66" s="16" t="s">
        <v>36</v>
      </c>
      <c r="G66" s="18" t="s">
        <v>83</v>
      </c>
      <c r="H66" s="16" t="s">
        <v>220</v>
      </c>
      <c r="I66" s="16">
        <v>11.57</v>
      </c>
      <c r="J66" s="35">
        <v>0.1157</v>
      </c>
      <c r="K66" s="36">
        <v>263500</v>
      </c>
      <c r="L66" s="38">
        <v>0.7</v>
      </c>
      <c r="M66" s="36">
        <f t="shared" si="16"/>
        <v>184450</v>
      </c>
      <c r="N66" s="36">
        <f t="shared" si="17"/>
        <v>21340.865</v>
      </c>
      <c r="O66" s="18" t="s">
        <v>221</v>
      </c>
      <c r="P66" s="39">
        <f t="shared" ref="P66:P75" si="19">M66</f>
        <v>184450</v>
      </c>
    </row>
    <row r="67" s="2" customFormat="1" ht="30.4" spans="1:16">
      <c r="A67" s="2">
        <v>64</v>
      </c>
      <c r="B67" s="18">
        <v>45</v>
      </c>
      <c r="C67" s="16" t="s">
        <v>222</v>
      </c>
      <c r="D67" s="16" t="s">
        <v>18</v>
      </c>
      <c r="E67" s="16" t="s">
        <v>223</v>
      </c>
      <c r="F67" s="16" t="s">
        <v>224</v>
      </c>
      <c r="G67" s="18" t="s">
        <v>13</v>
      </c>
      <c r="H67" s="16" t="s">
        <v>225</v>
      </c>
      <c r="I67" s="16">
        <v>4.3</v>
      </c>
      <c r="J67" s="35">
        <v>0.614285714285714</v>
      </c>
      <c r="K67" s="36">
        <v>60722</v>
      </c>
      <c r="L67" s="38">
        <v>0.6</v>
      </c>
      <c r="M67" s="36">
        <f t="shared" si="16"/>
        <v>36433.2</v>
      </c>
      <c r="N67" s="36">
        <f t="shared" si="17"/>
        <v>22380.3942857143</v>
      </c>
      <c r="O67" s="18" t="s">
        <v>226</v>
      </c>
      <c r="P67" s="39">
        <f t="shared" si="19"/>
        <v>36433.2</v>
      </c>
    </row>
    <row r="68" s="2" customFormat="1" ht="50.65" spans="1:16">
      <c r="A68" s="2">
        <v>65</v>
      </c>
      <c r="B68" s="18">
        <v>46</v>
      </c>
      <c r="C68" s="16" t="s">
        <v>227</v>
      </c>
      <c r="D68" s="16" t="s">
        <v>228</v>
      </c>
      <c r="E68" s="16" t="s">
        <v>229</v>
      </c>
      <c r="F68" s="16" t="s">
        <v>230</v>
      </c>
      <c r="G68" s="18" t="s">
        <v>13</v>
      </c>
      <c r="H68" s="16" t="s">
        <v>231</v>
      </c>
      <c r="I68" s="16">
        <v>38</v>
      </c>
      <c r="J68" s="35">
        <v>38</v>
      </c>
      <c r="K68" s="36">
        <v>826</v>
      </c>
      <c r="L68" s="38">
        <v>0.6</v>
      </c>
      <c r="M68" s="36">
        <f t="shared" si="16"/>
        <v>495.6</v>
      </c>
      <c r="N68" s="36">
        <f t="shared" si="17"/>
        <v>18832.8</v>
      </c>
      <c r="O68" s="18" t="s">
        <v>232</v>
      </c>
      <c r="P68" s="39">
        <f t="shared" si="19"/>
        <v>495.6</v>
      </c>
    </row>
    <row r="69" s="2" customFormat="1" ht="20.25" spans="1:16">
      <c r="A69" s="2">
        <v>66</v>
      </c>
      <c r="B69" s="18">
        <v>47</v>
      </c>
      <c r="C69" s="16" t="s">
        <v>233</v>
      </c>
      <c r="D69" s="16" t="s">
        <v>29</v>
      </c>
      <c r="E69" s="16" t="s">
        <v>234</v>
      </c>
      <c r="F69" s="16" t="s">
        <v>235</v>
      </c>
      <c r="G69" s="18" t="s">
        <v>13</v>
      </c>
      <c r="H69" s="16" t="s">
        <v>231</v>
      </c>
      <c r="I69" s="16">
        <v>56</v>
      </c>
      <c r="J69" s="35">
        <v>28</v>
      </c>
      <c r="K69" s="36">
        <v>0</v>
      </c>
      <c r="L69" s="38">
        <v>0.8</v>
      </c>
      <c r="M69" s="36">
        <f t="shared" si="16"/>
        <v>0</v>
      </c>
      <c r="N69" s="36">
        <f t="shared" si="17"/>
        <v>0</v>
      </c>
      <c r="O69" s="18" t="s">
        <v>236</v>
      </c>
      <c r="P69" s="39">
        <f t="shared" si="19"/>
        <v>0</v>
      </c>
    </row>
    <row r="70" s="2" customFormat="1" ht="30.4" spans="1:16">
      <c r="A70" s="2">
        <v>67</v>
      </c>
      <c r="B70" s="14">
        <v>48</v>
      </c>
      <c r="C70" s="15" t="s">
        <v>237</v>
      </c>
      <c r="D70" s="15" t="s">
        <v>66</v>
      </c>
      <c r="E70" s="16" t="s">
        <v>238</v>
      </c>
      <c r="F70" s="15" t="s">
        <v>239</v>
      </c>
      <c r="G70" s="17" t="s">
        <v>13</v>
      </c>
      <c r="H70" s="15" t="s">
        <v>240</v>
      </c>
      <c r="I70" s="16">
        <v>4.21</v>
      </c>
      <c r="J70" s="35">
        <v>0.175416666666667</v>
      </c>
      <c r="K70" s="36">
        <v>536341</v>
      </c>
      <c r="L70" s="17">
        <v>0.5</v>
      </c>
      <c r="M70" s="36">
        <f t="shared" si="16"/>
        <v>268170.5</v>
      </c>
      <c r="N70" s="36">
        <f t="shared" si="17"/>
        <v>47041.5752083334</v>
      </c>
      <c r="O70" s="17" t="s">
        <v>241</v>
      </c>
      <c r="P70" s="37">
        <f t="shared" si="19"/>
        <v>268170.5</v>
      </c>
    </row>
    <row r="71" s="2" customFormat="1" ht="91.15" spans="1:16">
      <c r="A71" s="2">
        <v>68</v>
      </c>
      <c r="B71" s="14">
        <v>49</v>
      </c>
      <c r="C71" s="15" t="s">
        <v>242</v>
      </c>
      <c r="D71" s="15" t="s">
        <v>18</v>
      </c>
      <c r="E71" s="16" t="s">
        <v>243</v>
      </c>
      <c r="F71" s="15" t="s">
        <v>244</v>
      </c>
      <c r="G71" s="17" t="s">
        <v>13</v>
      </c>
      <c r="H71" s="15" t="s">
        <v>245</v>
      </c>
      <c r="I71" s="16">
        <v>281</v>
      </c>
      <c r="J71" s="35">
        <v>46.8333333333333</v>
      </c>
      <c r="K71" s="36">
        <v>0</v>
      </c>
      <c r="L71" s="17">
        <v>0.5</v>
      </c>
      <c r="M71" s="36">
        <f t="shared" si="16"/>
        <v>0</v>
      </c>
      <c r="N71" s="36">
        <f t="shared" si="17"/>
        <v>0</v>
      </c>
      <c r="O71" s="17" t="s">
        <v>246</v>
      </c>
      <c r="P71" s="37">
        <f t="shared" si="19"/>
        <v>0</v>
      </c>
    </row>
    <row r="72" s="2" customFormat="1" ht="40.5" spans="1:16">
      <c r="A72" s="2">
        <v>69</v>
      </c>
      <c r="B72" s="14">
        <v>50</v>
      </c>
      <c r="C72" s="15" t="s">
        <v>247</v>
      </c>
      <c r="D72" s="15" t="s">
        <v>29</v>
      </c>
      <c r="E72" s="16" t="s">
        <v>248</v>
      </c>
      <c r="F72" s="15" t="s">
        <v>249</v>
      </c>
      <c r="G72" s="17" t="s">
        <v>250</v>
      </c>
      <c r="H72" s="15" t="s">
        <v>251</v>
      </c>
      <c r="I72" s="16">
        <v>35.27</v>
      </c>
      <c r="J72" s="35">
        <v>35.27</v>
      </c>
      <c r="K72" s="36">
        <v>3032</v>
      </c>
      <c r="L72" s="17">
        <v>0.5</v>
      </c>
      <c r="M72" s="36">
        <f t="shared" si="16"/>
        <v>1516</v>
      </c>
      <c r="N72" s="36">
        <f t="shared" si="17"/>
        <v>53469.32</v>
      </c>
      <c r="O72" s="17" t="s">
        <v>252</v>
      </c>
      <c r="P72" s="37">
        <f t="shared" si="19"/>
        <v>1516</v>
      </c>
    </row>
    <row r="73" s="2" customFormat="1" ht="30.4" spans="1:16">
      <c r="A73" s="2">
        <v>70</v>
      </c>
      <c r="B73" s="14">
        <v>51</v>
      </c>
      <c r="C73" s="15" t="s">
        <v>253</v>
      </c>
      <c r="D73" s="15" t="s">
        <v>254</v>
      </c>
      <c r="E73" s="16" t="s">
        <v>255</v>
      </c>
      <c r="F73" s="15" t="s">
        <v>256</v>
      </c>
      <c r="G73" s="17" t="s">
        <v>13</v>
      </c>
      <c r="H73" s="15" t="s">
        <v>257</v>
      </c>
      <c r="I73" s="16">
        <v>8.6</v>
      </c>
      <c r="J73" s="35">
        <v>8.6</v>
      </c>
      <c r="K73" s="36">
        <v>33806</v>
      </c>
      <c r="L73" s="17">
        <v>0.5</v>
      </c>
      <c r="M73" s="36">
        <f t="shared" si="16"/>
        <v>16903</v>
      </c>
      <c r="N73" s="36">
        <f t="shared" si="17"/>
        <v>145365.8</v>
      </c>
      <c r="O73" s="17" t="s">
        <v>258</v>
      </c>
      <c r="P73" s="37">
        <f t="shared" si="19"/>
        <v>16903</v>
      </c>
    </row>
    <row r="74" s="2" customFormat="1" ht="30.4" spans="1:16">
      <c r="A74" s="2">
        <v>71</v>
      </c>
      <c r="B74" s="14">
        <v>52</v>
      </c>
      <c r="C74" s="15" t="s">
        <v>259</v>
      </c>
      <c r="D74" s="15" t="s">
        <v>18</v>
      </c>
      <c r="E74" s="16" t="s">
        <v>260</v>
      </c>
      <c r="F74" s="15" t="s">
        <v>41</v>
      </c>
      <c r="G74" s="17" t="s">
        <v>13</v>
      </c>
      <c r="H74" s="15" t="s">
        <v>261</v>
      </c>
      <c r="I74" s="16">
        <v>3.48</v>
      </c>
      <c r="J74" s="35">
        <v>0.29</v>
      </c>
      <c r="K74" s="36">
        <v>25204</v>
      </c>
      <c r="L74" s="17">
        <v>0.5</v>
      </c>
      <c r="M74" s="36">
        <f t="shared" si="16"/>
        <v>12602</v>
      </c>
      <c r="N74" s="36">
        <f t="shared" si="17"/>
        <v>3654.58</v>
      </c>
      <c r="O74" s="17" t="s">
        <v>221</v>
      </c>
      <c r="P74" s="37">
        <f t="shared" si="19"/>
        <v>12602</v>
      </c>
    </row>
    <row r="75" s="2" customFormat="1" ht="20.25" spans="1:16">
      <c r="A75" s="2">
        <v>72</v>
      </c>
      <c r="B75" s="21">
        <v>53</v>
      </c>
      <c r="C75" s="15" t="s">
        <v>262</v>
      </c>
      <c r="D75" s="15" t="s">
        <v>51</v>
      </c>
      <c r="E75" s="16" t="s">
        <v>263</v>
      </c>
      <c r="F75" s="15" t="s">
        <v>264</v>
      </c>
      <c r="G75" s="17" t="s">
        <v>13</v>
      </c>
      <c r="H75" s="15" t="s">
        <v>245</v>
      </c>
      <c r="I75" s="16">
        <v>14.33</v>
      </c>
      <c r="J75" s="35">
        <v>0.7165</v>
      </c>
      <c r="K75" s="40">
        <v>80820</v>
      </c>
      <c r="L75" s="17">
        <v>0.7</v>
      </c>
      <c r="M75" s="40">
        <f t="shared" si="16"/>
        <v>56574</v>
      </c>
      <c r="N75" s="40">
        <f t="shared" si="17"/>
        <v>40535.271</v>
      </c>
      <c r="O75" s="17" t="s">
        <v>33</v>
      </c>
      <c r="P75" s="37">
        <f t="shared" si="19"/>
        <v>56574</v>
      </c>
    </row>
    <row r="76" s="2" customFormat="1" ht="20.25" spans="1:16">
      <c r="A76" s="2">
        <v>73</v>
      </c>
      <c r="B76" s="23"/>
      <c r="C76" s="15"/>
      <c r="D76" s="15"/>
      <c r="E76" s="16" t="s">
        <v>265</v>
      </c>
      <c r="F76" s="15"/>
      <c r="G76" s="17"/>
      <c r="H76" s="15"/>
      <c r="I76" s="16">
        <v>7.35</v>
      </c>
      <c r="J76" s="35">
        <v>0.735</v>
      </c>
      <c r="K76" s="41"/>
      <c r="L76" s="17">
        <v>0.7</v>
      </c>
      <c r="M76" s="41"/>
      <c r="N76" s="41"/>
      <c r="O76" s="17"/>
      <c r="P76" s="37"/>
    </row>
    <row r="77" s="2" customFormat="1" ht="20.25" spans="1:16">
      <c r="A77" s="2">
        <v>74</v>
      </c>
      <c r="B77" s="21">
        <v>54</v>
      </c>
      <c r="C77" s="15" t="s">
        <v>266</v>
      </c>
      <c r="D77" s="15" t="s">
        <v>51</v>
      </c>
      <c r="E77" s="16" t="s">
        <v>267</v>
      </c>
      <c r="F77" s="15" t="s">
        <v>268</v>
      </c>
      <c r="G77" s="17" t="s">
        <v>13</v>
      </c>
      <c r="H77" s="15" t="s">
        <v>269</v>
      </c>
      <c r="I77" s="16">
        <v>12.38</v>
      </c>
      <c r="J77" s="35">
        <v>0.619</v>
      </c>
      <c r="K77" s="40">
        <v>340168</v>
      </c>
      <c r="L77" s="17">
        <v>0.6</v>
      </c>
      <c r="M77" s="40">
        <f>K77*L77</f>
        <v>204100.8</v>
      </c>
      <c r="N77" s="40">
        <f>M77*J77</f>
        <v>126338.3952</v>
      </c>
      <c r="O77" s="17" t="s">
        <v>221</v>
      </c>
      <c r="P77" s="37">
        <f>M77</f>
        <v>204100.8</v>
      </c>
    </row>
    <row r="78" s="2" customFormat="1" ht="20.25" spans="1:16">
      <c r="A78" s="2">
        <v>75</v>
      </c>
      <c r="B78" s="23"/>
      <c r="C78" s="15"/>
      <c r="D78" s="15"/>
      <c r="E78" s="16" t="s">
        <v>270</v>
      </c>
      <c r="F78" s="15"/>
      <c r="G78" s="17"/>
      <c r="H78" s="15"/>
      <c r="I78" s="16">
        <v>6.35</v>
      </c>
      <c r="J78" s="35">
        <v>0.635</v>
      </c>
      <c r="K78" s="41"/>
      <c r="L78" s="17">
        <v>0.6</v>
      </c>
      <c r="M78" s="41"/>
      <c r="N78" s="41"/>
      <c r="O78" s="17"/>
      <c r="P78" s="37"/>
    </row>
    <row r="79" s="2" customFormat="1" ht="40.5" spans="1:16">
      <c r="A79" s="2">
        <v>76</v>
      </c>
      <c r="B79" s="14">
        <v>55</v>
      </c>
      <c r="C79" s="15" t="s">
        <v>271</v>
      </c>
      <c r="D79" s="15" t="s">
        <v>18</v>
      </c>
      <c r="E79" s="16" t="s">
        <v>272</v>
      </c>
      <c r="F79" s="15" t="s">
        <v>41</v>
      </c>
      <c r="G79" s="17" t="s">
        <v>13</v>
      </c>
      <c r="H79" s="15" t="s">
        <v>273</v>
      </c>
      <c r="I79" s="16">
        <v>2.85</v>
      </c>
      <c r="J79" s="35">
        <v>0.475</v>
      </c>
      <c r="K79" s="36">
        <v>91148</v>
      </c>
      <c r="L79" s="17">
        <v>0.7</v>
      </c>
      <c r="M79" s="36">
        <f>K79*L79</f>
        <v>63803.6</v>
      </c>
      <c r="N79" s="36">
        <f>M79*J79</f>
        <v>30306.71</v>
      </c>
      <c r="O79" s="17" t="s">
        <v>274</v>
      </c>
      <c r="P79" s="37">
        <f>M79</f>
        <v>63803.6</v>
      </c>
    </row>
  </sheetData>
  <mergeCells count="169">
    <mergeCell ref="I1:J1"/>
    <mergeCell ref="O1:P1"/>
    <mergeCell ref="B1:B2"/>
    <mergeCell ref="B7:B8"/>
    <mergeCell ref="B10:B13"/>
    <mergeCell ref="B20:B21"/>
    <mergeCell ref="B25:B27"/>
    <mergeCell ref="B29:B30"/>
    <mergeCell ref="B32:B34"/>
    <mergeCell ref="B38:B40"/>
    <mergeCell ref="B41:B43"/>
    <mergeCell ref="B45:B46"/>
    <mergeCell ref="B56:B57"/>
    <mergeCell ref="B59:B61"/>
    <mergeCell ref="B63:B65"/>
    <mergeCell ref="B75:B76"/>
    <mergeCell ref="B77:B78"/>
    <mergeCell ref="C1:C2"/>
    <mergeCell ref="C7:C8"/>
    <mergeCell ref="C10:C13"/>
    <mergeCell ref="C20:C21"/>
    <mergeCell ref="C25:C27"/>
    <mergeCell ref="C29:C30"/>
    <mergeCell ref="C32:C34"/>
    <mergeCell ref="C38:C40"/>
    <mergeCell ref="C41:C43"/>
    <mergeCell ref="C45:C46"/>
    <mergeCell ref="C56:C57"/>
    <mergeCell ref="C59:C61"/>
    <mergeCell ref="C63:C65"/>
    <mergeCell ref="C75:C76"/>
    <mergeCell ref="C77:C78"/>
    <mergeCell ref="D1:D2"/>
    <mergeCell ref="D7:D8"/>
    <mergeCell ref="D10:D13"/>
    <mergeCell ref="D20:D21"/>
    <mergeCell ref="D25:D27"/>
    <mergeCell ref="D29:D30"/>
    <mergeCell ref="D32:D34"/>
    <mergeCell ref="D38:D40"/>
    <mergeCell ref="D41:D43"/>
    <mergeCell ref="D45:D46"/>
    <mergeCell ref="D56:D57"/>
    <mergeCell ref="D59:D61"/>
    <mergeCell ref="D63:D65"/>
    <mergeCell ref="D75:D76"/>
    <mergeCell ref="D77:D78"/>
    <mergeCell ref="E1:E2"/>
    <mergeCell ref="F1:F2"/>
    <mergeCell ref="F7:F8"/>
    <mergeCell ref="F10:F13"/>
    <mergeCell ref="F20:F21"/>
    <mergeCell ref="F25:F27"/>
    <mergeCell ref="F29:F30"/>
    <mergeCell ref="F32:F34"/>
    <mergeCell ref="F39:F40"/>
    <mergeCell ref="F41:F43"/>
    <mergeCell ref="F45:F46"/>
    <mergeCell ref="F56:F57"/>
    <mergeCell ref="F59:F61"/>
    <mergeCell ref="F63:F65"/>
    <mergeCell ref="F75:F76"/>
    <mergeCell ref="F77:F78"/>
    <mergeCell ref="G1:G2"/>
    <mergeCell ref="G7:G8"/>
    <mergeCell ref="G10:G13"/>
    <mergeCell ref="G20:G21"/>
    <mergeCell ref="G25:G27"/>
    <mergeCell ref="G29:G30"/>
    <mergeCell ref="G32:G34"/>
    <mergeCell ref="G39:G40"/>
    <mergeCell ref="G41:G43"/>
    <mergeCell ref="G45:G46"/>
    <mergeCell ref="G56:G57"/>
    <mergeCell ref="G59:G61"/>
    <mergeCell ref="G63:G65"/>
    <mergeCell ref="G75:G76"/>
    <mergeCell ref="G77:G78"/>
    <mergeCell ref="H1:H2"/>
    <mergeCell ref="H7:H8"/>
    <mergeCell ref="H10:H13"/>
    <mergeCell ref="H20:H21"/>
    <mergeCell ref="H25:H27"/>
    <mergeCell ref="H29:H30"/>
    <mergeCell ref="H32:H34"/>
    <mergeCell ref="H39:H40"/>
    <mergeCell ref="H41:H43"/>
    <mergeCell ref="H45:H46"/>
    <mergeCell ref="H56:H57"/>
    <mergeCell ref="H59:H61"/>
    <mergeCell ref="H63:H65"/>
    <mergeCell ref="H75:H76"/>
    <mergeCell ref="H77:H78"/>
    <mergeCell ref="K1:K2"/>
    <mergeCell ref="K7:K8"/>
    <mergeCell ref="K10:K11"/>
    <mergeCell ref="K12:K13"/>
    <mergeCell ref="K20:K21"/>
    <mergeCell ref="K39:K40"/>
    <mergeCell ref="K41:K43"/>
    <mergeCell ref="K56:K57"/>
    <mergeCell ref="K59:K61"/>
    <mergeCell ref="K75:K76"/>
    <mergeCell ref="K77:K78"/>
    <mergeCell ref="L1:L2"/>
    <mergeCell ref="L7:L8"/>
    <mergeCell ref="L10:L13"/>
    <mergeCell ref="L20:L21"/>
    <mergeCell ref="L25:L27"/>
    <mergeCell ref="L29:L30"/>
    <mergeCell ref="L32:L34"/>
    <mergeCell ref="L38:L40"/>
    <mergeCell ref="L41:L43"/>
    <mergeCell ref="L45:L46"/>
    <mergeCell ref="L56:L57"/>
    <mergeCell ref="L59:L61"/>
    <mergeCell ref="L63:L65"/>
    <mergeCell ref="L75:L76"/>
    <mergeCell ref="L77:L78"/>
    <mergeCell ref="M1:M2"/>
    <mergeCell ref="M7:M8"/>
    <mergeCell ref="M10:M11"/>
    <mergeCell ref="M12:M13"/>
    <mergeCell ref="M20:M21"/>
    <mergeCell ref="M39:M40"/>
    <mergeCell ref="M41:M43"/>
    <mergeCell ref="M56:M57"/>
    <mergeCell ref="M59:M61"/>
    <mergeCell ref="M75:M76"/>
    <mergeCell ref="M77:M78"/>
    <mergeCell ref="N1:N2"/>
    <mergeCell ref="N7:N8"/>
    <mergeCell ref="N10:N11"/>
    <mergeCell ref="N12:N13"/>
    <mergeCell ref="N20:N21"/>
    <mergeCell ref="N39:N40"/>
    <mergeCell ref="N41:N43"/>
    <mergeCell ref="N56:N57"/>
    <mergeCell ref="N59:N61"/>
    <mergeCell ref="N75:N76"/>
    <mergeCell ref="N77:N78"/>
    <mergeCell ref="O7:O8"/>
    <mergeCell ref="O10:O13"/>
    <mergeCell ref="O20:O21"/>
    <mergeCell ref="O25:O27"/>
    <mergeCell ref="O29:O30"/>
    <mergeCell ref="O32:O34"/>
    <mergeCell ref="O39:O40"/>
    <mergeCell ref="O41:O43"/>
    <mergeCell ref="O45:O46"/>
    <mergeCell ref="O56:O57"/>
    <mergeCell ref="O59:O61"/>
    <mergeCell ref="O63:O65"/>
    <mergeCell ref="O75:O76"/>
    <mergeCell ref="O77:O78"/>
    <mergeCell ref="P7:P8"/>
    <mergeCell ref="P10:P13"/>
    <mergeCell ref="P20:P21"/>
    <mergeCell ref="P25:P27"/>
    <mergeCell ref="P29:P30"/>
    <mergeCell ref="P32:P34"/>
    <mergeCell ref="P39:P40"/>
    <mergeCell ref="P41:P43"/>
    <mergeCell ref="P45:P46"/>
    <mergeCell ref="P56:P57"/>
    <mergeCell ref="P59:P61"/>
    <mergeCell ref="P63:P65"/>
    <mergeCell ref="P75:P76"/>
    <mergeCell ref="P77:P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济南</vt:lpstr>
      <vt:lpstr>青岛</vt:lpstr>
      <vt:lpstr>淄博</vt:lpstr>
      <vt:lpstr>枣庄</vt:lpstr>
      <vt:lpstr>东营</vt:lpstr>
      <vt:lpstr>烟台</vt:lpstr>
      <vt:lpstr>潍坊</vt:lpstr>
      <vt:lpstr>济宁</vt:lpstr>
      <vt:lpstr>泰安</vt:lpstr>
      <vt:lpstr>威海</vt:lpstr>
      <vt:lpstr>日照</vt:lpstr>
      <vt:lpstr>临沂</vt:lpstr>
      <vt:lpstr>德州</vt:lpstr>
      <vt:lpstr>聊城</vt:lpstr>
      <vt:lpstr>滨州</vt:lpstr>
      <vt:lpstr>菏泽</vt:lpstr>
      <vt:lpstr>全省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张雅慧</dc:creator>
  <cp:lastModifiedBy>小雅</cp:lastModifiedBy>
  <dcterms:created xsi:type="dcterms:W3CDTF">2020-09-07T07:59:00Z</dcterms:created>
  <dcterms:modified xsi:type="dcterms:W3CDTF">2020-11-03T02:28:44Z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